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rugotoHDD\marugoto\03様式・手引・パンフ・広域説明資料等\広域組織ＣＤＲＯＭ【R07】個別組織用\01 活動関係\"/>
    </mc:Choice>
  </mc:AlternateContent>
  <xr:revisionPtr revIDLastSave="0" documentId="13_ncr:1_{278A3D0F-C489-4A1D-994E-3C913A1B855B}" xr6:coauthVersionLast="47" xr6:coauthVersionMax="47" xr10:uidLastSave="{00000000-0000-0000-0000-000000000000}"/>
  <bookViews>
    <workbookView xWindow="-120" yWindow="-120" windowWidth="29040" windowHeight="15720" xr2:uid="{E664408A-1ED9-4918-A41F-3A1D97E5991D}"/>
  </bookViews>
  <sheets>
    <sheet name="活動計画書" sheetId="4" r:id="rId1"/>
    <sheet name="活動計画書　記入例" sheetId="1" r:id="rId2"/>
    <sheet name="活動実施項目一覧表" sheetId="3" r:id="rId3"/>
    <sheet name="【選択肢】" sheetId="2" state="hidden" r:id="rId4"/>
  </sheets>
  <externalReferences>
    <externalReference r:id="rId5"/>
    <externalReference r:id="rId6"/>
    <externalReference r:id="rId7"/>
    <externalReference r:id="rId8"/>
  </externalReferences>
  <definedNames>
    <definedName name="a">【選択肢】!$L$3:$L$6</definedName>
    <definedName name="A.■か□" localSheetId="3">【選択肢】!$A$3:$A$4</definedName>
    <definedName name="A.■か□">[1]【選択肢】!$A$3:$A$4</definedName>
    <definedName name="B.○か空白" localSheetId="3">【選択肢】!$B$3:$B$4</definedName>
    <definedName name="B.○か空白" localSheetId="2">[2]【選択肢】!$B$3:$B$4</definedName>
    <definedName name="B.○か空白">[1]【選択肢】!$B$3:$B$4</definedName>
    <definedName name="Ｃ1.計画欄" localSheetId="3">【選択肢】!$C$3:$C$4</definedName>
    <definedName name="Ｃ1.計画欄">[1]【選択肢】!$C$3:$C$4</definedName>
    <definedName name="Ｃ2.実施欄" localSheetId="3">【選択肢】!$C$3:$C$5</definedName>
    <definedName name="Ｃ2.実施欄">[1]【選択肢】!$C$3:$C$5</definedName>
    <definedName name="D.農村環境保全活動のテーマ" localSheetId="3">【選択肢】!$D$3:$D$7</definedName>
    <definedName name="D.農村環境保全活動のテーマ">[1]【選択肢】!$D$3:$D$7</definedName>
    <definedName name="E.高度な保全活動" localSheetId="3">【選択肢】!$E$3:$E$11</definedName>
    <definedName name="E.高度な保全活動">[1]【選択肢】!$E$3:$E$11</definedName>
    <definedName name="F.施設" localSheetId="3">【選択肢】!$F$3:$F$6</definedName>
    <definedName name="F.施設">[1]【選択肢】!$F$3:$F$6</definedName>
    <definedName name="F.施設選択">【選択肢】!$F$3:$J$6</definedName>
    <definedName name="G.単位" localSheetId="3">【選択肢】!$K$3:$K$4</definedName>
    <definedName name="G.単位">[1]【選択肢】!$K$3:$K$4</definedName>
    <definedName name="H1.構成員一覧の分類_農業者" localSheetId="3">【選択肢】!$L$3:$L$6</definedName>
    <definedName name="H1.構成員一覧の分類_農業者">[1]【選択肢】!$L$3:$L$6</definedName>
    <definedName name="H2.構成員一覧の分類_農業者以外個人" localSheetId="3">【選択肢】!$L$7</definedName>
    <definedName name="H2.構成員一覧の分類_農業者以外個人">[1]【選択肢】!$L$7</definedName>
    <definedName name="H2.構成員一覧の分類_農業者以外団体">【選択肢】!$L$8:$L$15</definedName>
    <definedName name="H3.構成員一覧の分類_農業者以外団体" localSheetId="3">【選択肢】!$L$8:$L$15</definedName>
    <definedName name="H3.構成員一覧の分類_農業者以外団体">[1]【選択肢】!$L$8:$L$15</definedName>
    <definedName name="I" localSheetId="3">【選択肢】!$M$3:$M$4</definedName>
    <definedName name="I">[1]【選択肢】!$M$3:$M$4</definedName>
    <definedName name="Ｉ.金銭出納簿の区分">【選択肢】!$M$3:$M$4</definedName>
    <definedName name="J">【選択肢】!$N$3:$N$10</definedName>
    <definedName name="Ｊ.金銭出納簿の収支の分類" localSheetId="3">【選択肢】!$N$3:$N$10</definedName>
    <definedName name="Ｊ.金銭出納簿の収支の分類">[1]【選択肢】!$N$3:$N$10</definedName>
    <definedName name="K.農村環境保全活動">【選択肢】!$W$44:$W$56</definedName>
    <definedName name="L.増進活動">[3]【選択肢】!$R$57:$R$64</definedName>
    <definedName name="M.長寿命化">[3]【選択肢】!$S$66:$S$71</definedName>
    <definedName name="N.月" localSheetId="3">【選択肢】!$A$18:$A$29</definedName>
    <definedName name="N.月">[1]【選択肢】!$A$18:$A$29</definedName>
    <definedName name="O.環境負荷低減の取組" localSheetId="3">【選択肢】!$B$18:$B$23</definedName>
    <definedName name="O.環境負荷低減の取組">[1]【選択肢】!$B$18:$B$23</definedName>
    <definedName name="_xlnm.Print_Area" localSheetId="0">活動計画書!$B$1:$X$206</definedName>
    <definedName name="_xlnm.Print_Area" localSheetId="1">'活動計画書　記入例'!$B$1:$X$207</definedName>
    <definedName name="Range1">'[4]別紙1 活動計画書'!$F$21,'[4]別紙1 活動計画書'!$F$23,'[4]別紙1 活動計画書'!$F$25</definedName>
    <definedName name="Range2">'[4]加算措置（みどり加算以外）'!$F$31:$G$31,'[4]加算措置（みどり加算以外）'!$F$33:$G$33,'[4]加算措置（みどり加算以外）'!$F$35:$G$35,'[4]加算措置（みどり加算以外）'!$F$62:$G$62,'[4]加算措置（みどり加算以外）'!$F$64:$G$64,'[4]加算措置（みどり加算以外）'!$F$66:$G$66,'[4]加算措置（みどり加算以外）'!$J$101:$L$102</definedName>
    <definedName name="Range3">'[4]別紙1 活動計画書'!$F$37:$G$37,'[4]別紙1 活動計画書'!$F$39:$G$39,'[4]別紙1 活動計画書'!$F$41:$G$41</definedName>
    <definedName name="ため池">【選択肢】!$G$5:$H$5</definedName>
    <definedName name="夏期湛水">【選択肢】!$C$20:$G$20</definedName>
    <definedName name="江の設置_作溝実施">【選択肢】!$C$22:$F$22</definedName>
    <definedName name="江の設置_作溝未実施">【選択肢】!$C$23:$F$23</definedName>
    <definedName name="水路">【選択肢】!$G$3:$H$3</definedName>
    <definedName name="中干し延期">【選択肢】!$C$21:$F$21</definedName>
    <definedName name="長期中干し">【選択肢】!$C$18:$F$18</definedName>
    <definedName name="冬期湛水">【選択肢】!$C$19:$F$19</definedName>
    <definedName name="農道">【選択肢】!$G$4:$H$4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8" i="4" l="1"/>
  <c r="Q186" i="4"/>
  <c r="Q185" i="4"/>
  <c r="Q173" i="4"/>
  <c r="Q168" i="4"/>
  <c r="Q163" i="4"/>
  <c r="Q157" i="4"/>
  <c r="Q153" i="4"/>
  <c r="O128" i="4"/>
  <c r="V115" i="4"/>
  <c r="O113" i="4"/>
  <c r="O112" i="4"/>
  <c r="D84" i="4"/>
  <c r="D83" i="4"/>
  <c r="J80" i="4"/>
  <c r="G80" i="4"/>
  <c r="J79" i="4"/>
  <c r="G78" i="4"/>
  <c r="J78" i="4" s="1"/>
  <c r="J77" i="4"/>
  <c r="G76" i="4"/>
  <c r="J76" i="4" s="1"/>
  <c r="J75" i="4"/>
  <c r="J83" i="4" s="1"/>
  <c r="D70" i="4"/>
  <c r="J67" i="4"/>
  <c r="J66" i="4"/>
  <c r="J65" i="4"/>
  <c r="J64" i="4"/>
  <c r="J63" i="4"/>
  <c r="J62" i="4"/>
  <c r="D57" i="4"/>
  <c r="J54" i="4"/>
  <c r="J53" i="4"/>
  <c r="J52" i="4"/>
  <c r="J51" i="4"/>
  <c r="J50" i="4"/>
  <c r="J49" i="4"/>
  <c r="D44" i="4"/>
  <c r="J41" i="4"/>
  <c r="J40" i="4"/>
  <c r="J39" i="4"/>
  <c r="J38" i="4"/>
  <c r="J37" i="4"/>
  <c r="J36" i="4"/>
  <c r="D31" i="4"/>
  <c r="G28" i="4"/>
  <c r="J28" i="4" s="1"/>
  <c r="J27" i="4"/>
  <c r="G26" i="4"/>
  <c r="J26" i="4" s="1"/>
  <c r="J25" i="4"/>
  <c r="J24" i="4"/>
  <c r="G24" i="4"/>
  <c r="J23" i="4"/>
  <c r="D18" i="4"/>
  <c r="J17" i="4"/>
  <c r="D17" i="4"/>
  <c r="G14" i="4"/>
  <c r="J14" i="4" s="1"/>
  <c r="J13" i="4"/>
  <c r="G12" i="4"/>
  <c r="J12" i="4" s="1"/>
  <c r="J11" i="4"/>
  <c r="G10" i="4"/>
  <c r="J10" i="4" s="1"/>
  <c r="J9" i="4"/>
  <c r="J18" i="4" l="1"/>
  <c r="J70" i="4"/>
  <c r="J57" i="4"/>
  <c r="J84" i="4"/>
  <c r="J44" i="4"/>
  <c r="J31" i="4"/>
  <c r="V81" i="2"/>
  <c r="V80" i="2"/>
  <c r="V79" i="2"/>
  <c r="V78" i="2"/>
  <c r="V77" i="2"/>
  <c r="V76" i="2"/>
  <c r="V75" i="2"/>
  <c r="V74" i="2"/>
  <c r="V73" i="2"/>
  <c r="P73" i="2"/>
  <c r="V72" i="2"/>
  <c r="P72" i="2"/>
  <c r="V71" i="2"/>
  <c r="P71" i="2"/>
  <c r="V70" i="2"/>
  <c r="P70" i="2"/>
  <c r="V69" i="2"/>
  <c r="P69" i="2"/>
  <c r="V68" i="2"/>
  <c r="P68" i="2"/>
  <c r="V67" i="2"/>
  <c r="P67" i="2"/>
  <c r="V66" i="2"/>
  <c r="P66" i="2"/>
  <c r="V65" i="2"/>
  <c r="P65" i="2"/>
  <c r="V64" i="2"/>
  <c r="P64" i="2"/>
  <c r="V63" i="2"/>
  <c r="P63" i="2"/>
  <c r="V62" i="2"/>
  <c r="P62" i="2"/>
  <c r="V61" i="2"/>
  <c r="P61" i="2"/>
  <c r="V60" i="2"/>
  <c r="P60" i="2"/>
  <c r="V59" i="2"/>
  <c r="P59" i="2"/>
  <c r="V58" i="2"/>
  <c r="P58" i="2"/>
  <c r="V57" i="2"/>
  <c r="P57" i="2"/>
  <c r="V56" i="2"/>
  <c r="P56" i="2"/>
  <c r="V55" i="2"/>
  <c r="P55" i="2"/>
  <c r="V54" i="2"/>
  <c r="P54" i="2"/>
  <c r="V53" i="2"/>
  <c r="P53" i="2"/>
  <c r="V52" i="2"/>
  <c r="P52" i="2"/>
  <c r="V51" i="2"/>
  <c r="P51" i="2"/>
  <c r="V50" i="2"/>
  <c r="P50" i="2"/>
  <c r="V49" i="2"/>
  <c r="P49" i="2"/>
  <c r="V48" i="2"/>
  <c r="P48" i="2"/>
  <c r="V47" i="2"/>
  <c r="P47" i="2"/>
  <c r="V46" i="2"/>
  <c r="P46" i="2"/>
  <c r="V45" i="2"/>
  <c r="P45" i="2"/>
  <c r="V44" i="2"/>
  <c r="P44" i="2"/>
  <c r="V43" i="2"/>
  <c r="P43" i="2"/>
  <c r="V42" i="2"/>
  <c r="P42" i="2"/>
  <c r="V41" i="2"/>
  <c r="P41" i="2"/>
  <c r="V40" i="2"/>
  <c r="P40" i="2"/>
  <c r="V39" i="2"/>
  <c r="P39" i="2"/>
  <c r="V38" i="2"/>
  <c r="V37" i="2"/>
  <c r="V36" i="2"/>
  <c r="V35" i="2"/>
  <c r="V34" i="2"/>
  <c r="V33" i="2"/>
  <c r="P33" i="2"/>
  <c r="V32" i="2"/>
  <c r="P32" i="2"/>
  <c r="V31" i="2"/>
  <c r="P31" i="2"/>
  <c r="V30" i="2"/>
  <c r="P30" i="2"/>
  <c r="V29" i="2"/>
  <c r="P29" i="2"/>
  <c r="V28" i="2"/>
  <c r="P28" i="2"/>
  <c r="V27" i="2"/>
  <c r="P27" i="2"/>
  <c r="V26" i="2"/>
  <c r="P26" i="2"/>
  <c r="V25" i="2"/>
  <c r="P25" i="2"/>
  <c r="V24" i="2"/>
  <c r="P24" i="2"/>
  <c r="V23" i="2"/>
  <c r="P23" i="2"/>
  <c r="V22" i="2"/>
  <c r="P22" i="2"/>
  <c r="V21" i="2"/>
  <c r="V20" i="2"/>
  <c r="V19" i="2"/>
  <c r="V18" i="2"/>
  <c r="P18" i="2"/>
  <c r="V17" i="2"/>
  <c r="V16" i="2"/>
  <c r="V15" i="2"/>
  <c r="P15" i="2"/>
  <c r="V14" i="2"/>
  <c r="V13" i="2"/>
  <c r="P13" i="2"/>
  <c r="V12" i="2"/>
  <c r="P12" i="2"/>
  <c r="V11" i="2"/>
  <c r="V10" i="2"/>
  <c r="P10" i="2"/>
  <c r="V9" i="2"/>
  <c r="P9" i="2"/>
  <c r="V8" i="2"/>
  <c r="V7" i="2"/>
  <c r="P7" i="2"/>
  <c r="V6" i="2"/>
  <c r="P6" i="2"/>
  <c r="Q220" i="2" l="1" a="1"/>
  <c r="Q220" i="2" s="1"/>
  <c r="Q111" i="2" a="1"/>
  <c r="Q111" i="2" s="1"/>
  <c r="T108" i="2" a="1"/>
  <c r="T108" i="2" s="1"/>
  <c r="R114" i="2" a="1"/>
  <c r="R114" i="2" s="1"/>
  <c r="Q115" i="2" a="1"/>
  <c r="Q115" i="2" s="1"/>
  <c r="U115" i="2" a="1"/>
  <c r="U115" i="2" s="1"/>
  <c r="T116" i="2" a="1"/>
  <c r="T116" i="2" s="1"/>
  <c r="S117" i="2" a="1"/>
  <c r="S117" i="2" s="1"/>
  <c r="R118" i="2" a="1"/>
  <c r="R118" i="2" s="1"/>
  <c r="Q119" i="2" a="1"/>
  <c r="Q119" i="2" s="1"/>
  <c r="U119" i="2" a="1"/>
  <c r="U119" i="2" s="1"/>
  <c r="T120" i="2" a="1"/>
  <c r="T120" i="2" s="1"/>
  <c r="S121" i="2" a="1"/>
  <c r="S121" i="2" s="1"/>
  <c r="R122" i="2" a="1"/>
  <c r="R122" i="2" s="1"/>
  <c r="Q123" i="2" a="1"/>
  <c r="Q123" i="2" s="1"/>
  <c r="U123" i="2" a="1"/>
  <c r="U123" i="2" s="1"/>
  <c r="U124" i="2" a="1"/>
  <c r="U124" i="2" s="1"/>
  <c r="U125" i="2" a="1"/>
  <c r="U125" i="2" s="1"/>
  <c r="U126" i="2" a="1"/>
  <c r="U126" i="2" s="1"/>
  <c r="Q128" i="2" a="1"/>
  <c r="Q128" i="2" s="1"/>
  <c r="Q129" i="2" a="1"/>
  <c r="Q129" i="2" s="1"/>
  <c r="Q130" i="2" a="1"/>
  <c r="Q130" i="2" s="1"/>
  <c r="R131" i="2" a="1"/>
  <c r="R131" i="2" s="1"/>
  <c r="R132" i="2" a="1"/>
  <c r="R132" i="2" s="1"/>
  <c r="R133" i="2" a="1"/>
  <c r="R133" i="2" s="1"/>
  <c r="S134" i="2" a="1"/>
  <c r="S134" i="2" s="1"/>
  <c r="S135" i="2" a="1"/>
  <c r="S135" i="2" s="1"/>
  <c r="S136" i="2" a="1"/>
  <c r="S136" i="2" s="1"/>
  <c r="T137" i="2" a="1"/>
  <c r="T137" i="2" s="1"/>
  <c r="T138" i="2" a="1"/>
  <c r="T138" i="2" s="1"/>
  <c r="T139" i="2" a="1"/>
  <c r="T139" i="2" s="1"/>
  <c r="U140" i="2" a="1"/>
  <c r="U140" i="2" s="1"/>
  <c r="U141" i="2" a="1"/>
  <c r="U141" i="2" s="1"/>
  <c r="U142" i="2" a="1"/>
  <c r="U142" i="2" s="1"/>
  <c r="Q144" i="2" a="1"/>
  <c r="Q144" i="2" s="1"/>
  <c r="Q145" i="2" a="1"/>
  <c r="Q145" i="2" s="1"/>
  <c r="S146" i="2" a="1"/>
  <c r="S146" i="2" s="1"/>
  <c r="U147" i="2" a="1"/>
  <c r="U147" i="2" s="1"/>
  <c r="S149" i="2" a="1"/>
  <c r="S149" i="2" s="1"/>
  <c r="Q151" i="2" a="1"/>
  <c r="Q151" i="2" s="1"/>
  <c r="R158" i="2" a="1"/>
  <c r="R158" i="2" s="1"/>
  <c r="Q160" i="2" a="1"/>
  <c r="Q160" i="2" s="1"/>
  <c r="Q165" i="2" a="1"/>
  <c r="Q165" i="2" s="1"/>
  <c r="Q176" i="2" a="1"/>
  <c r="Q176" i="2" s="1"/>
  <c r="S186" i="2" a="1"/>
  <c r="S186" i="2" s="1"/>
  <c r="S192" i="2" a="1"/>
  <c r="S192" i="2" s="1"/>
  <c r="T204" i="2" a="1"/>
  <c r="T204" i="2" s="1"/>
  <c r="R225" i="2" a="1"/>
  <c r="R225" i="2" s="1"/>
  <c r="Q107" i="2" a="1"/>
  <c r="Q107" i="2" s="1"/>
  <c r="T112" i="2" a="1"/>
  <c r="T112" i="2" s="1"/>
  <c r="Q153" i="2" a="1"/>
  <c r="Q153" i="2" s="1"/>
  <c r="U180" i="2" a="1"/>
  <c r="U180" i="2" s="1"/>
  <c r="S106" i="2" a="1"/>
  <c r="S106" i="2" s="1"/>
  <c r="R111" i="2" a="1"/>
  <c r="R111" i="2" s="1"/>
  <c r="Q116" i="2" a="1"/>
  <c r="Q116" i="2" s="1"/>
  <c r="U120" i="2" a="1"/>
  <c r="U120" i="2" s="1"/>
  <c r="T121" i="2" a="1"/>
  <c r="T121" i="2" s="1"/>
  <c r="S122" i="2" a="1"/>
  <c r="S122" i="2" s="1"/>
  <c r="R123" i="2" a="1"/>
  <c r="R123" i="2" s="1"/>
  <c r="Q124" i="2" a="1"/>
  <c r="Q124" i="2" s="1"/>
  <c r="Q125" i="2" a="1"/>
  <c r="Q125" i="2" s="1"/>
  <c r="Q126" i="2" a="1"/>
  <c r="Q126" i="2" s="1"/>
  <c r="R127" i="2" a="1"/>
  <c r="R127" i="2" s="1"/>
  <c r="R128" i="2" a="1"/>
  <c r="R128" i="2" s="1"/>
  <c r="R129" i="2" a="1"/>
  <c r="R129" i="2" s="1"/>
  <c r="S130" i="2" a="1"/>
  <c r="S130" i="2" s="1"/>
  <c r="S131" i="2" a="1"/>
  <c r="S131" i="2" s="1"/>
  <c r="S132" i="2" a="1"/>
  <c r="S132" i="2" s="1"/>
  <c r="T133" i="2" a="1"/>
  <c r="T133" i="2" s="1"/>
  <c r="T134" i="2" a="1"/>
  <c r="T134" i="2" s="1"/>
  <c r="T135" i="2" a="1"/>
  <c r="T135" i="2" s="1"/>
  <c r="U136" i="2" a="1"/>
  <c r="U136" i="2" s="1"/>
  <c r="U137" i="2" a="1"/>
  <c r="U137" i="2" s="1"/>
  <c r="U138" i="2" a="1"/>
  <c r="U138" i="2" s="1"/>
  <c r="Q140" i="2" a="1"/>
  <c r="Q140" i="2" s="1"/>
  <c r="Q141" i="2" a="1"/>
  <c r="Q141" i="2" s="1"/>
  <c r="Q142" i="2" a="1"/>
  <c r="Q142" i="2" s="1"/>
  <c r="R143" i="2" a="1"/>
  <c r="R143" i="2" s="1"/>
  <c r="R144" i="2" a="1"/>
  <c r="R144" i="2" s="1"/>
  <c r="S145" i="2" a="1"/>
  <c r="S145" i="2" s="1"/>
  <c r="T146" i="2" a="1"/>
  <c r="T146" i="2" s="1"/>
  <c r="R148" i="2" a="1"/>
  <c r="R148" i="2" s="1"/>
  <c r="U149" i="2" a="1"/>
  <c r="U149" i="2" s="1"/>
  <c r="S151" i="2" a="1"/>
  <c r="S151" i="2" s="1"/>
  <c r="Q155" i="2" a="1"/>
  <c r="Q155" i="2" s="1"/>
  <c r="U156" i="2" a="1"/>
  <c r="U156" i="2" s="1"/>
  <c r="T158" i="2" a="1"/>
  <c r="T158" i="2" s="1"/>
  <c r="S160" i="2" a="1"/>
  <c r="S160" i="2" s="1"/>
  <c r="T169" i="2" a="1"/>
  <c r="T169" i="2" s="1"/>
  <c r="R173" i="2" a="1"/>
  <c r="R173" i="2" s="1"/>
  <c r="U187" i="2" a="1"/>
  <c r="U187" i="2" s="1"/>
  <c r="R194" i="2" a="1"/>
  <c r="R194" i="2" s="1"/>
  <c r="U209" i="2" a="1"/>
  <c r="U209" i="2" s="1"/>
  <c r="R230" i="2" a="1"/>
  <c r="R230" i="2" s="1"/>
  <c r="R110" i="2" a="1"/>
  <c r="R110" i="2" s="1"/>
  <c r="R130" i="2" a="1"/>
  <c r="R130" i="2" s="1"/>
  <c r="U154" i="2" a="1"/>
  <c r="U154" i="2" s="1"/>
  <c r="T186" i="2" a="1"/>
  <c r="T186" i="2" s="1"/>
  <c r="U108" i="2" a="1"/>
  <c r="U108" i="2" s="1"/>
  <c r="T113" i="2" a="1"/>
  <c r="T113" i="2" s="1"/>
  <c r="T117" i="2" a="1"/>
  <c r="T117" i="2" s="1"/>
  <c r="R126" i="2" a="1"/>
  <c r="R126" i="2" s="1"/>
  <c r="Q139" i="2" a="1"/>
  <c r="Q139" i="2" s="1"/>
  <c r="T145" i="2" a="1"/>
  <c r="T145" i="2" s="1"/>
  <c r="R153" i="2" a="1"/>
  <c r="R153" i="2" s="1"/>
  <c r="T160" i="2" a="1"/>
  <c r="T160" i="2" s="1"/>
  <c r="R163" i="2" a="1"/>
  <c r="R163" i="2" s="1"/>
  <c r="Q166" i="2" a="1"/>
  <c r="Q166" i="2" s="1"/>
  <c r="S173" i="2" a="1"/>
  <c r="S173" i="2" s="1"/>
  <c r="Q177" i="2" a="1"/>
  <c r="Q177" i="2" s="1"/>
  <c r="R182" i="2" a="1"/>
  <c r="R182" i="2" s="1"/>
  <c r="Q188" i="2" a="1"/>
  <c r="Q188" i="2" s="1"/>
  <c r="S194" i="2" a="1"/>
  <c r="S194" i="2" s="1"/>
  <c r="Q210" i="2" a="1"/>
  <c r="Q210" i="2" s="1"/>
  <c r="S230" i="2" a="1"/>
  <c r="S230" i="2" s="1"/>
  <c r="S109" i="2" a="1"/>
  <c r="S109" i="2" s="1"/>
  <c r="Q127" i="2" a="1"/>
  <c r="Q127" i="2" s="1"/>
  <c r="U139" i="2" a="1"/>
  <c r="U139" i="2" s="1"/>
  <c r="U204" i="2" a="1"/>
  <c r="U204" i="2" s="1"/>
  <c r="Q108" i="2" a="1"/>
  <c r="Q108" i="2" s="1"/>
  <c r="U112" i="2" a="1"/>
  <c r="U112" i="2" s="1"/>
  <c r="S118" i="2" a="1"/>
  <c r="S118" i="2" s="1"/>
  <c r="U135" i="2" a="1"/>
  <c r="U135" i="2" s="1"/>
  <c r="Q105" i="2" a="1"/>
  <c r="Q105" i="2" s="1"/>
  <c r="T106" i="2" a="1"/>
  <c r="T106" i="2" s="1"/>
  <c r="R108" i="2" a="1"/>
  <c r="R108" i="2" s="1"/>
  <c r="U109" i="2" a="1"/>
  <c r="U109" i="2" s="1"/>
  <c r="S111" i="2" a="1"/>
  <c r="S111" i="2" s="1"/>
  <c r="Q113" i="2" a="1"/>
  <c r="Q113" i="2" s="1"/>
  <c r="T114" i="2" a="1"/>
  <c r="T114" i="2" s="1"/>
  <c r="R116" i="2" a="1"/>
  <c r="R116" i="2" s="1"/>
  <c r="U117" i="2" a="1"/>
  <c r="U117" i="2" s="1"/>
  <c r="S119" i="2" a="1"/>
  <c r="S119" i="2" s="1"/>
  <c r="Q121" i="2" a="1"/>
  <c r="Q121" i="2" s="1"/>
  <c r="T122" i="2" a="1"/>
  <c r="T122" i="2" s="1"/>
  <c r="R124" i="2" a="1"/>
  <c r="R124" i="2" s="1"/>
  <c r="S126" i="2" a="1"/>
  <c r="S126" i="2" s="1"/>
  <c r="T129" i="2" a="1"/>
  <c r="T129" i="2" s="1"/>
  <c r="T131" i="2" a="1"/>
  <c r="T131" i="2" s="1"/>
  <c r="U132" i="2" a="1"/>
  <c r="U132" i="2" s="1"/>
  <c r="U134" i="2" a="1"/>
  <c r="U134" i="2" s="1"/>
  <c r="Q136" i="2" a="1"/>
  <c r="Q136" i="2" s="1"/>
  <c r="Q137" i="2" a="1"/>
  <c r="Q137" i="2" s="1"/>
  <c r="Q138" i="2" a="1"/>
  <c r="Q138" i="2" s="1"/>
  <c r="R139" i="2" a="1"/>
  <c r="R139" i="2" s="1"/>
  <c r="R140" i="2" a="1"/>
  <c r="R140" i="2" s="1"/>
  <c r="R141" i="2" a="1"/>
  <c r="R141" i="2" s="1"/>
  <c r="S142" i="2" a="1"/>
  <c r="S142" i="2" s="1"/>
  <c r="S143" i="2" a="1"/>
  <c r="S143" i="2" s="1"/>
  <c r="S144" i="2" a="1"/>
  <c r="S144" i="2" s="1"/>
  <c r="Q147" i="2" a="1"/>
  <c r="Q147" i="2" s="1"/>
  <c r="T148" i="2" a="1"/>
  <c r="T148" i="2" s="1"/>
  <c r="R150" i="2" a="1"/>
  <c r="R150" i="2" s="1"/>
  <c r="U151" i="2" a="1"/>
  <c r="U151" i="2" s="1"/>
  <c r="T153" i="2" a="1"/>
  <c r="T153" i="2" s="1"/>
  <c r="S155" i="2" a="1"/>
  <c r="S155" i="2" s="1"/>
  <c r="R157" i="2" a="1"/>
  <c r="R157" i="2" s="1"/>
  <c r="U166" i="2" a="1"/>
  <c r="U166" i="2" s="1"/>
  <c r="R174" i="2" a="1"/>
  <c r="R174" i="2" s="1"/>
  <c r="U177" i="2" a="1"/>
  <c r="U177" i="2" s="1"/>
  <c r="T183" i="2" a="1"/>
  <c r="T183" i="2" s="1"/>
  <c r="R197" i="2" a="1"/>
  <c r="R197" i="2" s="1"/>
  <c r="S235" i="2" a="1"/>
  <c r="S235" i="2" s="1"/>
  <c r="R106" i="2" a="1"/>
  <c r="R106" i="2" s="1"/>
  <c r="U111" i="2" a="1"/>
  <c r="U111" i="2" s="1"/>
  <c r="S133" i="2" a="1"/>
  <c r="S133" i="2" s="1"/>
  <c r="S162" i="2" a="1"/>
  <c r="S162" i="2" s="1"/>
  <c r="T105" i="2" a="1"/>
  <c r="T105" i="2" s="1"/>
  <c r="S110" i="2" a="1"/>
  <c r="S110" i="2" s="1"/>
  <c r="R115" i="2" a="1"/>
  <c r="R115" i="2" s="1"/>
  <c r="Q120" i="2" a="1"/>
  <c r="Q120" i="2" s="1"/>
  <c r="S129" i="2" a="1"/>
  <c r="S129" i="2" s="1"/>
  <c r="U105" i="2" a="1"/>
  <c r="U105" i="2" s="1"/>
  <c r="S107" i="2" a="1"/>
  <c r="S107" i="2" s="1"/>
  <c r="Q109" i="2" a="1"/>
  <c r="Q109" i="2" s="1"/>
  <c r="T110" i="2" a="1"/>
  <c r="T110" i="2" s="1"/>
  <c r="R112" i="2" a="1"/>
  <c r="R112" i="2" s="1"/>
  <c r="U113" i="2" a="1"/>
  <c r="U113" i="2" s="1"/>
  <c r="S115" i="2" a="1"/>
  <c r="S115" i="2" s="1"/>
  <c r="Q117" i="2" a="1"/>
  <c r="Q117" i="2" s="1"/>
  <c r="T118" i="2" a="1"/>
  <c r="T118" i="2" s="1"/>
  <c r="R120" i="2" a="1"/>
  <c r="R120" i="2" s="1"/>
  <c r="U121" i="2" a="1"/>
  <c r="U121" i="2" s="1"/>
  <c r="S123" i="2" a="1"/>
  <c r="S123" i="2" s="1"/>
  <c r="R125" i="2" a="1"/>
  <c r="R125" i="2" s="1"/>
  <c r="S127" i="2" a="1"/>
  <c r="S127" i="2" s="1"/>
  <c r="S128" i="2" a="1"/>
  <c r="S128" i="2" s="1"/>
  <c r="T130" i="2" a="1"/>
  <c r="T130" i="2" s="1"/>
  <c r="U133" i="2" a="1"/>
  <c r="U133" i="2" s="1"/>
  <c r="S125" i="2" a="1"/>
  <c r="S125" i="2" s="1"/>
  <c r="T128" i="2" a="1"/>
  <c r="T128" i="2" s="1"/>
  <c r="U131" i="2" a="1"/>
  <c r="U131" i="2" s="1"/>
  <c r="Q135" i="2" a="1"/>
  <c r="Q135" i="2" s="1"/>
  <c r="R138" i="2" a="1"/>
  <c r="R138" i="2" s="1"/>
  <c r="S141" i="2" a="1"/>
  <c r="S141" i="2" s="1"/>
  <c r="T144" i="2" a="1"/>
  <c r="T144" i="2" s="1"/>
  <c r="U145" i="2" a="1"/>
  <c r="U145" i="2" s="1"/>
  <c r="U155" i="2" a="1"/>
  <c r="U155" i="2" s="1"/>
  <c r="T157" i="2" a="1"/>
  <c r="T157" i="2" s="1"/>
  <c r="S159" i="2" a="1"/>
  <c r="S159" i="2" s="1"/>
  <c r="S161" i="2" a="1"/>
  <c r="S161" i="2" s="1"/>
  <c r="T163" i="2" a="1"/>
  <c r="T163" i="2" s="1"/>
  <c r="Q167" i="2" a="1"/>
  <c r="Q167" i="2" s="1"/>
  <c r="T170" i="2" a="1"/>
  <c r="T170" i="2" s="1"/>
  <c r="S189" i="2" a="1"/>
  <c r="S189" i="2" s="1"/>
  <c r="Q198" i="2" a="1"/>
  <c r="Q198" i="2" s="1"/>
  <c r="Q215" i="2" a="1"/>
  <c r="Q215" i="2" s="1"/>
  <c r="T235" i="2" a="1"/>
  <c r="T235" i="2" s="1"/>
  <c r="U107" i="2" a="1"/>
  <c r="U107" i="2" s="1"/>
  <c r="S113" i="2" a="1"/>
  <c r="S113" i="2" s="1"/>
  <c r="Q143" i="2" a="1"/>
  <c r="Q143" i="2" s="1"/>
  <c r="U168" i="2" a="1"/>
  <c r="U168" i="2" s="1"/>
  <c r="R107" i="2" a="1"/>
  <c r="R107" i="2" s="1"/>
  <c r="Q112" i="2" a="1"/>
  <c r="Q112" i="2" s="1"/>
  <c r="U116" i="2" a="1"/>
  <c r="U116" i="2" s="1"/>
  <c r="T132" i="2" a="1"/>
  <c r="T132" i="2" s="1"/>
  <c r="R105" i="2" a="1"/>
  <c r="R105" i="2" s="1"/>
  <c r="U106" i="2" a="1"/>
  <c r="U106" i="2" s="1"/>
  <c r="S108" i="2" a="1"/>
  <c r="S108" i="2" s="1"/>
  <c r="Q110" i="2" a="1"/>
  <c r="Q110" i="2" s="1"/>
  <c r="T111" i="2" a="1"/>
  <c r="T111" i="2" s="1"/>
  <c r="R113" i="2" a="1"/>
  <c r="R113" i="2" s="1"/>
  <c r="U114" i="2" a="1"/>
  <c r="U114" i="2" s="1"/>
  <c r="R117" i="2" a="1"/>
  <c r="R117" i="2" s="1"/>
  <c r="U118" i="2" a="1"/>
  <c r="U118" i="2" s="1"/>
  <c r="S120" i="2" a="1"/>
  <c r="S120" i="2" s="1"/>
  <c r="Q122" i="2" a="1"/>
  <c r="Q122" i="2" s="1"/>
  <c r="T123" i="2" a="1"/>
  <c r="T123" i="2" s="1"/>
  <c r="T125" i="2" a="1"/>
  <c r="T125" i="2" s="1"/>
  <c r="T126" i="2" a="1"/>
  <c r="T126" i="2" s="1"/>
  <c r="T127" i="2" a="1"/>
  <c r="T127" i="2" s="1"/>
  <c r="U128" i="2" a="1"/>
  <c r="U128" i="2" s="1"/>
  <c r="U129" i="2" a="1"/>
  <c r="U129" i="2" s="1"/>
  <c r="U130" i="2" a="1"/>
  <c r="U130" i="2" s="1"/>
  <c r="Q132" i="2" a="1"/>
  <c r="Q132" i="2" s="1"/>
  <c r="Q133" i="2" a="1"/>
  <c r="Q133" i="2" s="1"/>
  <c r="Q134" i="2" a="1"/>
  <c r="Q134" i="2" s="1"/>
  <c r="R135" i="2" a="1"/>
  <c r="R135" i="2" s="1"/>
  <c r="R136" i="2" a="1"/>
  <c r="R136" i="2" s="1"/>
  <c r="R137" i="2" a="1"/>
  <c r="R137" i="2" s="1"/>
  <c r="S138" i="2" a="1"/>
  <c r="S138" i="2" s="1"/>
  <c r="S139" i="2" a="1"/>
  <c r="S139" i="2" s="1"/>
  <c r="S140" i="2" a="1"/>
  <c r="S140" i="2" s="1"/>
  <c r="T141" i="2" a="1"/>
  <c r="T141" i="2" s="1"/>
  <c r="T142" i="2" a="1"/>
  <c r="T142" i="2" s="1"/>
  <c r="T143" i="2" a="1"/>
  <c r="T143" i="2" s="1"/>
  <c r="U144" i="2" a="1"/>
  <c r="U144" i="2" s="1"/>
  <c r="S147" i="2" a="1"/>
  <c r="S147" i="2" s="1"/>
  <c r="Q149" i="2" a="1"/>
  <c r="Q149" i="2" s="1"/>
  <c r="T150" i="2" a="1"/>
  <c r="T150" i="2" s="1"/>
  <c r="R152" i="2" a="1"/>
  <c r="R152" i="2" s="1"/>
  <c r="Q154" i="2" a="1"/>
  <c r="Q154" i="2" s="1"/>
  <c r="U167" i="2" a="1"/>
  <c r="U167" i="2" s="1"/>
  <c r="S171" i="2" a="1"/>
  <c r="S171" i="2" s="1"/>
  <c r="Q179" i="2" a="1"/>
  <c r="Q179" i="2" s="1"/>
  <c r="Q185" i="2" a="1"/>
  <c r="Q185" i="2" s="1"/>
  <c r="U190" i="2" a="1"/>
  <c r="U190" i="2" s="1"/>
  <c r="U200" i="2" a="1"/>
  <c r="U200" i="2" s="1"/>
  <c r="S105" i="2" a="1"/>
  <c r="S105" i="2" s="1"/>
  <c r="U245" i="2" a="1"/>
  <c r="U245" i="2" s="1"/>
  <c r="T245" i="2" a="1"/>
  <c r="T245" i="2" s="1"/>
  <c r="S245" i="2" a="1"/>
  <c r="S245" i="2" s="1"/>
  <c r="R244" i="2" a="1"/>
  <c r="R244" i="2" s="1"/>
  <c r="T241" i="2" a="1"/>
  <c r="T241" i="2" s="1"/>
  <c r="S240" i="2" a="1"/>
  <c r="S240" i="2" s="1"/>
  <c r="Q239" i="2" a="1"/>
  <c r="Q239" i="2" s="1"/>
  <c r="U237" i="2" a="1"/>
  <c r="U237" i="2" s="1"/>
  <c r="R235" i="2" a="1"/>
  <c r="R235" i="2" s="1"/>
  <c r="Q234" i="2" a="1"/>
  <c r="Q234" i="2" s="1"/>
  <c r="T232" i="2" a="1"/>
  <c r="T232" i="2" s="1"/>
  <c r="S231" i="2" a="1"/>
  <c r="S231" i="2" s="1"/>
  <c r="U228" i="2" a="1"/>
  <c r="U228" i="2" s="1"/>
  <c r="T227" i="2" a="1"/>
  <c r="T227" i="2" s="1"/>
  <c r="R226" i="2" a="1"/>
  <c r="R226" i="2" s="1"/>
  <c r="Q225" i="2" a="1"/>
  <c r="Q225" i="2" s="1"/>
  <c r="S222" i="2" a="1"/>
  <c r="S222" i="2" s="1"/>
  <c r="R221" i="2" a="1"/>
  <c r="R221" i="2" s="1"/>
  <c r="U219" i="2" a="1"/>
  <c r="U219" i="2" s="1"/>
  <c r="T218" i="2" a="1"/>
  <c r="T218" i="2" s="1"/>
  <c r="Q216" i="2" a="1"/>
  <c r="Q216" i="2" s="1"/>
  <c r="U214" i="2" a="1"/>
  <c r="U214" i="2" s="1"/>
  <c r="S213" i="2" a="1"/>
  <c r="S213" i="2" s="1"/>
  <c r="R212" i="2" a="1"/>
  <c r="R212" i="2" s="1"/>
  <c r="T209" i="2" a="1"/>
  <c r="T209" i="2" s="1"/>
  <c r="S208" i="2" a="1"/>
  <c r="S208" i="2" s="1"/>
  <c r="Q207" i="2" a="1"/>
  <c r="Q207" i="2" s="1"/>
  <c r="U205" i="2" a="1"/>
  <c r="U205" i="2" s="1"/>
  <c r="R203" i="2" a="1"/>
  <c r="R203" i="2" s="1"/>
  <c r="Q202" i="2" a="1"/>
  <c r="Q202" i="2" s="1"/>
  <c r="T200" i="2" a="1"/>
  <c r="T200" i="2" s="1"/>
  <c r="S199" i="2" a="1"/>
  <c r="S199" i="2" s="1"/>
  <c r="U196" i="2" a="1"/>
  <c r="U196" i="2" s="1"/>
  <c r="T195" i="2" a="1"/>
  <c r="T195" i="2" s="1"/>
  <c r="Q244" i="2" a="1"/>
  <c r="Q244" i="2" s="1"/>
  <c r="U242" i="2" a="1"/>
  <c r="U242" i="2" s="1"/>
  <c r="S241" i="2" a="1"/>
  <c r="S241" i="2" s="1"/>
  <c r="R240" i="2" a="1"/>
  <c r="R240" i="2" s="1"/>
  <c r="T237" i="2" a="1"/>
  <c r="T237" i="2" s="1"/>
  <c r="S236" i="2" a="1"/>
  <c r="S236" i="2" s="1"/>
  <c r="Q235" i="2" a="1"/>
  <c r="Q235" i="2" s="1"/>
  <c r="U233" i="2" a="1"/>
  <c r="U233" i="2" s="1"/>
  <c r="R231" i="2" a="1"/>
  <c r="R231" i="2" s="1"/>
  <c r="Q230" i="2" a="1"/>
  <c r="Q230" i="2" s="1"/>
  <c r="T228" i="2" a="1"/>
  <c r="T228" i="2" s="1"/>
  <c r="S227" i="2" a="1"/>
  <c r="S227" i="2" s="1"/>
  <c r="U224" i="2" a="1"/>
  <c r="U224" i="2" s="1"/>
  <c r="T223" i="2" a="1"/>
  <c r="T223" i="2" s="1"/>
  <c r="R222" i="2" a="1"/>
  <c r="R222" i="2" s="1"/>
  <c r="Q221" i="2" a="1"/>
  <c r="Q221" i="2" s="1"/>
  <c r="S218" i="2" a="1"/>
  <c r="S218" i="2" s="1"/>
  <c r="R217" i="2" a="1"/>
  <c r="R217" i="2" s="1"/>
  <c r="U215" i="2" a="1"/>
  <c r="U215" i="2" s="1"/>
  <c r="T214" i="2" a="1"/>
  <c r="T214" i="2" s="1"/>
  <c r="Q212" i="2" a="1"/>
  <c r="Q212" i="2" s="1"/>
  <c r="U210" i="2" a="1"/>
  <c r="U210" i="2" s="1"/>
  <c r="S209" i="2" a="1"/>
  <c r="S209" i="2" s="1"/>
  <c r="R208" i="2" a="1"/>
  <c r="R208" i="2" s="1"/>
  <c r="T205" i="2" a="1"/>
  <c r="T205" i="2" s="1"/>
  <c r="S204" i="2" a="1"/>
  <c r="S204" i="2" s="1"/>
  <c r="R245" i="2" a="1"/>
  <c r="R245" i="2" s="1"/>
  <c r="U243" i="2" a="1"/>
  <c r="U243" i="2" s="1"/>
  <c r="T242" i="2" a="1"/>
  <c r="T242" i="2" s="1"/>
  <c r="Q240" i="2" a="1"/>
  <c r="Q240" i="2" s="1"/>
  <c r="U238" i="2" a="1"/>
  <c r="U238" i="2" s="1"/>
  <c r="S237" i="2" a="1"/>
  <c r="S237" i="2" s="1"/>
  <c r="R236" i="2" a="1"/>
  <c r="R236" i="2" s="1"/>
  <c r="T233" i="2" a="1"/>
  <c r="T233" i="2" s="1"/>
  <c r="S232" i="2" a="1"/>
  <c r="S232" i="2" s="1"/>
  <c r="Q231" i="2" a="1"/>
  <c r="Q231" i="2" s="1"/>
  <c r="U229" i="2" a="1"/>
  <c r="U229" i="2" s="1"/>
  <c r="R227" i="2" a="1"/>
  <c r="R227" i="2" s="1"/>
  <c r="Q226" i="2" a="1"/>
  <c r="Q226" i="2" s="1"/>
  <c r="T224" i="2" a="1"/>
  <c r="T224" i="2" s="1"/>
  <c r="S223" i="2" a="1"/>
  <c r="S223" i="2" s="1"/>
  <c r="U220" i="2" a="1"/>
  <c r="U220" i="2" s="1"/>
  <c r="T219" i="2" a="1"/>
  <c r="T219" i="2" s="1"/>
  <c r="R218" i="2" a="1"/>
  <c r="R218" i="2" s="1"/>
  <c r="Q217" i="2" a="1"/>
  <c r="Q217" i="2" s="1"/>
  <c r="S214" i="2" a="1"/>
  <c r="S214" i="2" s="1"/>
  <c r="R213" i="2" a="1"/>
  <c r="R213" i="2" s="1"/>
  <c r="U211" i="2" a="1"/>
  <c r="U211" i="2" s="1"/>
  <c r="T210" i="2" a="1"/>
  <c r="T210" i="2" s="1"/>
  <c r="Q208" i="2" a="1"/>
  <c r="Q208" i="2" s="1"/>
  <c r="U206" i="2" a="1"/>
  <c r="U206" i="2" s="1"/>
  <c r="S205" i="2" a="1"/>
  <c r="S205" i="2" s="1"/>
  <c r="R204" i="2" a="1"/>
  <c r="R204" i="2" s="1"/>
  <c r="T201" i="2" a="1"/>
  <c r="T201" i="2" s="1"/>
  <c r="S200" i="2" a="1"/>
  <c r="S200" i="2" s="1"/>
  <c r="Q199" i="2" a="1"/>
  <c r="Q199" i="2" s="1"/>
  <c r="U197" i="2" a="1"/>
  <c r="U197" i="2" s="1"/>
  <c r="R195" i="2" a="1"/>
  <c r="R195" i="2" s="1"/>
  <c r="Q194" i="2" a="1"/>
  <c r="Q194" i="2" s="1"/>
  <c r="T192" i="2" a="1"/>
  <c r="T192" i="2" s="1"/>
  <c r="Q245" i="2" a="1"/>
  <c r="Q245" i="2" s="1"/>
  <c r="S242" i="2" a="1"/>
  <c r="S242" i="2" s="1"/>
  <c r="R241" i="2" a="1"/>
  <c r="R241" i="2" s="1"/>
  <c r="U239" i="2" a="1"/>
  <c r="U239" i="2" s="1"/>
  <c r="T238" i="2" a="1"/>
  <c r="T238" i="2" s="1"/>
  <c r="Q236" i="2" a="1"/>
  <c r="Q236" i="2" s="1"/>
  <c r="U234" i="2" a="1"/>
  <c r="U234" i="2" s="1"/>
  <c r="S233" i="2" a="1"/>
  <c r="S233" i="2" s="1"/>
  <c r="R232" i="2" a="1"/>
  <c r="R232" i="2" s="1"/>
  <c r="T229" i="2" a="1"/>
  <c r="T229" i="2" s="1"/>
  <c r="S228" i="2" a="1"/>
  <c r="S228" i="2" s="1"/>
  <c r="Q227" i="2" a="1"/>
  <c r="Q227" i="2" s="1"/>
  <c r="U225" i="2" a="1"/>
  <c r="U225" i="2" s="1"/>
  <c r="R223" i="2" a="1"/>
  <c r="R223" i="2" s="1"/>
  <c r="Q222" i="2" a="1"/>
  <c r="Q222" i="2" s="1"/>
  <c r="T220" i="2" a="1"/>
  <c r="T220" i="2" s="1"/>
  <c r="S219" i="2" a="1"/>
  <c r="S219" i="2" s="1"/>
  <c r="U216" i="2" a="1"/>
  <c r="U216" i="2" s="1"/>
  <c r="T215" i="2" a="1"/>
  <c r="T215" i="2" s="1"/>
  <c r="R214" i="2" a="1"/>
  <c r="R214" i="2" s="1"/>
  <c r="Q213" i="2" a="1"/>
  <c r="Q213" i="2" s="1"/>
  <c r="S210" i="2" a="1"/>
  <c r="S210" i="2" s="1"/>
  <c r="R209" i="2" a="1"/>
  <c r="R209" i="2" s="1"/>
  <c r="U207" i="2" a="1"/>
  <c r="U207" i="2" s="1"/>
  <c r="T206" i="2" a="1"/>
  <c r="T206" i="2" s="1"/>
  <c r="Q204" i="2" a="1"/>
  <c r="Q204" i="2" s="1"/>
  <c r="U202" i="2" a="1"/>
  <c r="U202" i="2" s="1"/>
  <c r="S201" i="2" a="1"/>
  <c r="S201" i="2" s="1"/>
  <c r="R200" i="2" a="1"/>
  <c r="R200" i="2" s="1"/>
  <c r="T197" i="2" a="1"/>
  <c r="T197" i="2" s="1"/>
  <c r="S196" i="2" a="1"/>
  <c r="S196" i="2" s="1"/>
  <c r="Q195" i="2" a="1"/>
  <c r="Q195" i="2" s="1"/>
  <c r="U244" i="2" a="1"/>
  <c r="U244" i="2" s="1"/>
  <c r="T243" i="2" a="1"/>
  <c r="T243" i="2" s="1"/>
  <c r="R242" i="2" a="1"/>
  <c r="R242" i="2" s="1"/>
  <c r="Q241" i="2" a="1"/>
  <c r="Q241" i="2" s="1"/>
  <c r="S238" i="2" a="1"/>
  <c r="S238" i="2" s="1"/>
  <c r="R237" i="2" a="1"/>
  <c r="R237" i="2" s="1"/>
  <c r="U235" i="2" a="1"/>
  <c r="U235" i="2" s="1"/>
  <c r="T234" i="2" a="1"/>
  <c r="T234" i="2" s="1"/>
  <c r="Q232" i="2" a="1"/>
  <c r="Q232" i="2" s="1"/>
  <c r="U230" i="2" a="1"/>
  <c r="U230" i="2" s="1"/>
  <c r="S229" i="2" a="1"/>
  <c r="S229" i="2" s="1"/>
  <c r="R228" i="2" a="1"/>
  <c r="R228" i="2" s="1"/>
  <c r="T225" i="2" a="1"/>
  <c r="T225" i="2" s="1"/>
  <c r="S224" i="2" a="1"/>
  <c r="S224" i="2" s="1"/>
  <c r="Q223" i="2" a="1"/>
  <c r="Q223" i="2" s="1"/>
  <c r="U221" i="2" a="1"/>
  <c r="U221" i="2" s="1"/>
  <c r="R219" i="2" a="1"/>
  <c r="R219" i="2" s="1"/>
  <c r="Q218" i="2" a="1"/>
  <c r="Q218" i="2" s="1"/>
  <c r="T216" i="2" a="1"/>
  <c r="T216" i="2" s="1"/>
  <c r="S215" i="2" a="1"/>
  <c r="S215" i="2" s="1"/>
  <c r="U212" i="2" a="1"/>
  <c r="U212" i="2" s="1"/>
  <c r="T211" i="2" a="1"/>
  <c r="T211" i="2" s="1"/>
  <c r="R210" i="2" a="1"/>
  <c r="R210" i="2" s="1"/>
  <c r="Q209" i="2" a="1"/>
  <c r="Q209" i="2" s="1"/>
  <c r="S206" i="2" a="1"/>
  <c r="S206" i="2" s="1"/>
  <c r="R205" i="2" a="1"/>
  <c r="R205" i="2" s="1"/>
  <c r="U203" i="2" a="1"/>
  <c r="U203" i="2" s="1"/>
  <c r="T202" i="2" a="1"/>
  <c r="T202" i="2" s="1"/>
  <c r="Q200" i="2" a="1"/>
  <c r="Q200" i="2" s="1"/>
  <c r="U198" i="2" a="1"/>
  <c r="U198" i="2" s="1"/>
  <c r="S197" i="2" a="1"/>
  <c r="S197" i="2" s="1"/>
  <c r="R196" i="2" a="1"/>
  <c r="R196" i="2" s="1"/>
  <c r="T193" i="2" a="1"/>
  <c r="T193" i="2" s="1"/>
  <c r="T244" i="2" a="1"/>
  <c r="T244" i="2" s="1"/>
  <c r="S243" i="2" a="1"/>
  <c r="S243" i="2" s="1"/>
  <c r="U240" i="2" a="1"/>
  <c r="U240" i="2" s="1"/>
  <c r="T239" i="2" a="1"/>
  <c r="T239" i="2" s="1"/>
  <c r="R238" i="2" a="1"/>
  <c r="R238" i="2" s="1"/>
  <c r="Q237" i="2" a="1"/>
  <c r="Q237" i="2" s="1"/>
  <c r="S234" i="2" a="1"/>
  <c r="S234" i="2" s="1"/>
  <c r="R233" i="2" a="1"/>
  <c r="R233" i="2" s="1"/>
  <c r="U231" i="2" a="1"/>
  <c r="U231" i="2" s="1"/>
  <c r="T230" i="2" a="1"/>
  <c r="T230" i="2" s="1"/>
  <c r="Q228" i="2" a="1"/>
  <c r="Q228" i="2" s="1"/>
  <c r="U226" i="2" a="1"/>
  <c r="U226" i="2" s="1"/>
  <c r="S225" i="2" a="1"/>
  <c r="S225" i="2" s="1"/>
  <c r="R224" i="2" a="1"/>
  <c r="R224" i="2" s="1"/>
  <c r="T221" i="2" a="1"/>
  <c r="T221" i="2" s="1"/>
  <c r="S220" i="2" a="1"/>
  <c r="S220" i="2" s="1"/>
  <c r="Q219" i="2" a="1"/>
  <c r="Q219" i="2" s="1"/>
  <c r="U217" i="2" a="1"/>
  <c r="U217" i="2" s="1"/>
  <c r="R215" i="2" a="1"/>
  <c r="R215" i="2" s="1"/>
  <c r="Q214" i="2" a="1"/>
  <c r="Q214" i="2" s="1"/>
  <c r="T212" i="2" a="1"/>
  <c r="T212" i="2" s="1"/>
  <c r="S211" i="2" a="1"/>
  <c r="S211" i="2" s="1"/>
  <c r="U208" i="2" a="1"/>
  <c r="U208" i="2" s="1"/>
  <c r="T207" i="2" a="1"/>
  <c r="T207" i="2" s="1"/>
  <c r="R206" i="2" a="1"/>
  <c r="R206" i="2" s="1"/>
  <c r="Q205" i="2" a="1"/>
  <c r="Q205" i="2" s="1"/>
  <c r="S202" i="2" a="1"/>
  <c r="S202" i="2" s="1"/>
  <c r="R201" i="2" a="1"/>
  <c r="R201" i="2" s="1"/>
  <c r="U199" i="2" a="1"/>
  <c r="U199" i="2" s="1"/>
  <c r="T198" i="2" a="1"/>
  <c r="T198" i="2" s="1"/>
  <c r="Q196" i="2" a="1"/>
  <c r="Q196" i="2" s="1"/>
  <c r="U194" i="2" a="1"/>
  <c r="U194" i="2" s="1"/>
  <c r="S193" i="2" a="1"/>
  <c r="S193" i="2" s="1"/>
  <c r="R192" i="2" a="1"/>
  <c r="R192" i="2" s="1"/>
  <c r="T189" i="2" a="1"/>
  <c r="T189" i="2" s="1"/>
  <c r="S188" i="2" a="1"/>
  <c r="S188" i="2" s="1"/>
  <c r="Q187" i="2" a="1"/>
  <c r="Q187" i="2" s="1"/>
  <c r="U185" i="2" a="1"/>
  <c r="U185" i="2" s="1"/>
  <c r="R183" i="2" a="1"/>
  <c r="R183" i="2" s="1"/>
  <c r="Q182" i="2" a="1"/>
  <c r="Q182" i="2" s="1"/>
  <c r="T180" i="2" a="1"/>
  <c r="T180" i="2" s="1"/>
  <c r="S179" i="2" a="1"/>
  <c r="S179" i="2" s="1"/>
  <c r="S239" i="2" a="1"/>
  <c r="S239" i="2" s="1"/>
  <c r="R234" i="2" a="1"/>
  <c r="R234" i="2" s="1"/>
  <c r="R229" i="2" a="1"/>
  <c r="R229" i="2" s="1"/>
  <c r="Q224" i="2" a="1"/>
  <c r="Q224" i="2" s="1"/>
  <c r="U213" i="2" a="1"/>
  <c r="U213" i="2" s="1"/>
  <c r="T208" i="2" a="1"/>
  <c r="T208" i="2" s="1"/>
  <c r="T203" i="2" a="1"/>
  <c r="T203" i="2" s="1"/>
  <c r="Q197" i="2" a="1"/>
  <c r="Q197" i="2" s="1"/>
  <c r="Q192" i="2" a="1"/>
  <c r="Q192" i="2" s="1"/>
  <c r="T190" i="2" a="1"/>
  <c r="T190" i="2" s="1"/>
  <c r="R189" i="2" a="1"/>
  <c r="R189" i="2" s="1"/>
  <c r="R186" i="2" a="1"/>
  <c r="R186" i="2" s="1"/>
  <c r="U184" i="2" a="1"/>
  <c r="U184" i="2" s="1"/>
  <c r="S183" i="2" a="1"/>
  <c r="S183" i="2" s="1"/>
  <c r="U181" i="2" a="1"/>
  <c r="U181" i="2" s="1"/>
  <c r="S180" i="2" a="1"/>
  <c r="S180" i="2" s="1"/>
  <c r="U176" i="2" a="1"/>
  <c r="U176" i="2" s="1"/>
  <c r="Q175" i="2" a="1"/>
  <c r="Q175" i="2" s="1"/>
  <c r="Q174" i="2" a="1"/>
  <c r="Q174" i="2" s="1"/>
  <c r="R172" i="2" a="1"/>
  <c r="R172" i="2" s="1"/>
  <c r="S170" i="2" a="1"/>
  <c r="S170" i="2" s="1"/>
  <c r="T168" i="2" a="1"/>
  <c r="T168" i="2" s="1"/>
  <c r="T167" i="2" a="1"/>
  <c r="T167" i="2" s="1"/>
  <c r="U165" i="2" a="1"/>
  <c r="U165" i="2" s="1"/>
  <c r="Q164" i="2" a="1"/>
  <c r="Q164" i="2" s="1"/>
  <c r="R162" i="2" a="1"/>
  <c r="R162" i="2" s="1"/>
  <c r="R161" i="2" a="1"/>
  <c r="R161" i="2" s="1"/>
  <c r="S244" i="2" a="1"/>
  <c r="S244" i="2" s="1"/>
  <c r="R239" i="2" a="1"/>
  <c r="R239" i="2" s="1"/>
  <c r="Q229" i="2" a="1"/>
  <c r="Q229" i="2" s="1"/>
  <c r="U223" i="2" a="1"/>
  <c r="U223" i="2" s="1"/>
  <c r="U218" i="2" a="1"/>
  <c r="U218" i="2" s="1"/>
  <c r="T213" i="2" a="1"/>
  <c r="T213" i="2" s="1"/>
  <c r="S203" i="2" a="1"/>
  <c r="S203" i="2" s="1"/>
  <c r="T196" i="2" a="1"/>
  <c r="T196" i="2" s="1"/>
  <c r="U193" i="2" a="1"/>
  <c r="U193" i="2" s="1"/>
  <c r="U191" i="2" a="1"/>
  <c r="U191" i="2" s="1"/>
  <c r="S190" i="2" a="1"/>
  <c r="S190" i="2" s="1"/>
  <c r="Q189" i="2" a="1"/>
  <c r="Q189" i="2" s="1"/>
  <c r="T187" i="2" a="1"/>
  <c r="T187" i="2" s="1"/>
  <c r="T184" i="2" a="1"/>
  <c r="T184" i="2" s="1"/>
  <c r="Q183" i="2" a="1"/>
  <c r="Q183" i="2" s="1"/>
  <c r="T181" i="2" a="1"/>
  <c r="T181" i="2" s="1"/>
  <c r="R180" i="2" a="1"/>
  <c r="R180" i="2" s="1"/>
  <c r="U178" i="2" a="1"/>
  <c r="U178" i="2" s="1"/>
  <c r="T177" i="2" a="1"/>
  <c r="T177" i="2" s="1"/>
  <c r="U175" i="2" a="1"/>
  <c r="U175" i="2" s="1"/>
  <c r="U174" i="2" a="1"/>
  <c r="U174" i="2" s="1"/>
  <c r="Q173" i="2" a="1"/>
  <c r="Q173" i="2" s="1"/>
  <c r="R171" i="2" a="1"/>
  <c r="R171" i="2" s="1"/>
  <c r="S169" i="2" a="1"/>
  <c r="S169" i="2" s="1"/>
  <c r="S168" i="2" a="1"/>
  <c r="S168" i="2" s="1"/>
  <c r="T166" i="2" a="1"/>
  <c r="T166" i="2" s="1"/>
  <c r="U164" i="2" a="1"/>
  <c r="U164" i="2" s="1"/>
  <c r="Q163" i="2" a="1"/>
  <c r="Q163" i="2" s="1"/>
  <c r="Q162" i="2" a="1"/>
  <c r="Q162" i="2" s="1"/>
  <c r="R160" i="2" a="1"/>
  <c r="R160" i="2" s="1"/>
  <c r="S158" i="2" a="1"/>
  <c r="S158" i="2" s="1"/>
  <c r="T156" i="2" a="1"/>
  <c r="T156" i="2" s="1"/>
  <c r="T155" i="2" a="1"/>
  <c r="T155" i="2" s="1"/>
  <c r="U153" i="2" a="1"/>
  <c r="U153" i="2" s="1"/>
  <c r="Q152" i="2" a="1"/>
  <c r="Q152" i="2" s="1"/>
  <c r="R151" i="2" a="1"/>
  <c r="R151" i="2" s="1"/>
  <c r="S150" i="2" a="1"/>
  <c r="S150" i="2" s="1"/>
  <c r="T149" i="2" a="1"/>
  <c r="T149" i="2" s="1"/>
  <c r="U148" i="2" a="1"/>
  <c r="U148" i="2" s="1"/>
  <c r="Q148" i="2" a="1"/>
  <c r="Q148" i="2" s="1"/>
  <c r="R147" i="2" a="1"/>
  <c r="R147" i="2" s="1"/>
  <c r="R243" i="2" a="1"/>
  <c r="R243" i="2" s="1"/>
  <c r="Q233" i="2" a="1"/>
  <c r="Q233" i="2" s="1"/>
  <c r="U227" i="2" a="1"/>
  <c r="U227" i="2" s="1"/>
  <c r="U222" i="2" a="1"/>
  <c r="U222" i="2" s="1"/>
  <c r="T217" i="2" a="1"/>
  <c r="T217" i="2" s="1"/>
  <c r="S207" i="2" a="1"/>
  <c r="S207" i="2" s="1"/>
  <c r="Q203" i="2" a="1"/>
  <c r="Q203" i="2" s="1"/>
  <c r="T199" i="2" a="1"/>
  <c r="T199" i="2" s="1"/>
  <c r="U195" i="2" a="1"/>
  <c r="U195" i="2" s="1"/>
  <c r="R190" i="2" a="1"/>
  <c r="R190" i="2" s="1"/>
  <c r="U188" i="2" a="1"/>
  <c r="U188" i="2" s="1"/>
  <c r="S187" i="2" a="1"/>
  <c r="S187" i="2" s="1"/>
  <c r="Q186" i="2" a="1"/>
  <c r="Q186" i="2" s="1"/>
  <c r="S184" i="2" a="1"/>
  <c r="S184" i="2" s="1"/>
  <c r="S181" i="2" a="1"/>
  <c r="S181" i="2" s="1"/>
  <c r="Q180" i="2" a="1"/>
  <c r="Q180" i="2" s="1"/>
  <c r="T178" i="2" a="1"/>
  <c r="T178" i="2" s="1"/>
  <c r="T176" i="2" a="1"/>
  <c r="T176" i="2" s="1"/>
  <c r="T175" i="2" a="1"/>
  <c r="T175" i="2" s="1"/>
  <c r="U173" i="2" a="1"/>
  <c r="U173" i="2" s="1"/>
  <c r="Q172" i="2" a="1"/>
  <c r="Q172" i="2" s="1"/>
  <c r="R170" i="2" a="1"/>
  <c r="R170" i="2" s="1"/>
  <c r="R169" i="2" a="1"/>
  <c r="R169" i="2" s="1"/>
  <c r="S167" i="2" a="1"/>
  <c r="S167" i="2" s="1"/>
  <c r="T165" i="2" a="1"/>
  <c r="T165" i="2" s="1"/>
  <c r="U163" i="2" a="1"/>
  <c r="U163" i="2" s="1"/>
  <c r="U162" i="2" a="1"/>
  <c r="U162" i="2" s="1"/>
  <c r="Q161" i="2" a="1"/>
  <c r="Q161" i="2" s="1"/>
  <c r="R159" i="2" a="1"/>
  <c r="R159" i="2" s="1"/>
  <c r="S157" i="2" a="1"/>
  <c r="S157" i="2" s="1"/>
  <c r="S156" i="2" a="1"/>
  <c r="S156" i="2" s="1"/>
  <c r="T154" i="2" a="1"/>
  <c r="T154" i="2" s="1"/>
  <c r="U152" i="2" a="1"/>
  <c r="U152" i="2" s="1"/>
  <c r="Q243" i="2" a="1"/>
  <c r="Q243" i="2" s="1"/>
  <c r="Q238" i="2" a="1"/>
  <c r="Q238" i="2" s="1"/>
  <c r="U232" i="2" a="1"/>
  <c r="U232" i="2" s="1"/>
  <c r="T222" i="2" a="1"/>
  <c r="T222" i="2" s="1"/>
  <c r="S217" i="2" a="1"/>
  <c r="S217" i="2" s="1"/>
  <c r="S212" i="2" a="1"/>
  <c r="S212" i="2" s="1"/>
  <c r="R207" i="2" a="1"/>
  <c r="R207" i="2" s="1"/>
  <c r="R202" i="2" a="1"/>
  <c r="R202" i="2" s="1"/>
  <c r="R199" i="2" a="1"/>
  <c r="R199" i="2" s="1"/>
  <c r="R193" i="2" a="1"/>
  <c r="R193" i="2" s="1"/>
  <c r="T191" i="2" a="1"/>
  <c r="T191" i="2" s="1"/>
  <c r="T188" i="2" a="1"/>
  <c r="T188" i="2" s="1"/>
  <c r="R187" i="2" a="1"/>
  <c r="R187" i="2" s="1"/>
  <c r="T185" i="2" a="1"/>
  <c r="T185" i="2" s="1"/>
  <c r="R184" i="2" a="1"/>
  <c r="R184" i="2" s="1"/>
  <c r="U182" i="2" a="1"/>
  <c r="U182" i="2" s="1"/>
  <c r="U179" i="2" a="1"/>
  <c r="U179" i="2" s="1"/>
  <c r="S178" i="2" a="1"/>
  <c r="S178" i="2" s="1"/>
  <c r="S177" i="2" a="1"/>
  <c r="S177" i="2" s="1"/>
  <c r="S176" i="2" a="1"/>
  <c r="S176" i="2" s="1"/>
  <c r="T174" i="2" a="1"/>
  <c r="T174" i="2" s="1"/>
  <c r="U172" i="2" a="1"/>
  <c r="U172" i="2" s="1"/>
  <c r="Q171" i="2" a="1"/>
  <c r="Q171" i="2" s="1"/>
  <c r="Q170" i="2" a="1"/>
  <c r="Q170" i="2" s="1"/>
  <c r="R168" i="2" a="1"/>
  <c r="R168" i="2" s="1"/>
  <c r="S166" i="2" a="1"/>
  <c r="S166" i="2" s="1"/>
  <c r="T164" i="2" a="1"/>
  <c r="T164" i="2" s="1"/>
  <c r="Q242" i="2" a="1"/>
  <c r="Q242" i="2" s="1"/>
  <c r="U236" i="2" a="1"/>
  <c r="U236" i="2" s="1"/>
  <c r="T226" i="2" a="1"/>
  <c r="T226" i="2" s="1"/>
  <c r="S221" i="2" a="1"/>
  <c r="S221" i="2" s="1"/>
  <c r="S216" i="2" a="1"/>
  <c r="S216" i="2" s="1"/>
  <c r="R211" i="2" a="1"/>
  <c r="R211" i="2" s="1"/>
  <c r="S198" i="2" a="1"/>
  <c r="S198" i="2" s="1"/>
  <c r="S195" i="2" a="1"/>
  <c r="S195" i="2" s="1"/>
  <c r="Q193" i="2" a="1"/>
  <c r="Q193" i="2" s="1"/>
  <c r="S191" i="2" a="1"/>
  <c r="S191" i="2" s="1"/>
  <c r="Q190" i="2" a="1"/>
  <c r="Q190" i="2" s="1"/>
  <c r="S185" i="2" a="1"/>
  <c r="S185" i="2" s="1"/>
  <c r="Q184" i="2" a="1"/>
  <c r="Q184" i="2" s="1"/>
  <c r="T182" i="2" a="1"/>
  <c r="T182" i="2" s="1"/>
  <c r="R181" i="2" a="1"/>
  <c r="R181" i="2" s="1"/>
  <c r="R178" i="2" a="1"/>
  <c r="R178" i="2" s="1"/>
  <c r="R177" i="2" a="1"/>
  <c r="R177" i="2" s="1"/>
  <c r="S175" i="2" a="1"/>
  <c r="S175" i="2" s="1"/>
  <c r="T173" i="2" a="1"/>
  <c r="T173" i="2" s="1"/>
  <c r="U171" i="2" a="1"/>
  <c r="U171" i="2" s="1"/>
  <c r="U170" i="2" a="1"/>
  <c r="U170" i="2" s="1"/>
  <c r="Q169" i="2" a="1"/>
  <c r="Q169" i="2" s="1"/>
  <c r="R167" i="2" a="1"/>
  <c r="R167" i="2" s="1"/>
  <c r="S165" i="2" a="1"/>
  <c r="S165" i="2" s="1"/>
  <c r="S164" i="2" a="1"/>
  <c r="S164" i="2" s="1"/>
  <c r="T162" i="2" a="1"/>
  <c r="T162" i="2" s="1"/>
  <c r="U160" i="2" a="1"/>
  <c r="U160" i="2" s="1"/>
  <c r="Q159" i="2" a="1"/>
  <c r="Q159" i="2" s="1"/>
  <c r="Q158" i="2" a="1"/>
  <c r="Q158" i="2" s="1"/>
  <c r="R156" i="2" a="1"/>
  <c r="R156" i="2" s="1"/>
  <c r="S154" i="2" a="1"/>
  <c r="S154" i="2" s="1"/>
  <c r="T152" i="2" a="1"/>
  <c r="T152" i="2" s="1"/>
  <c r="U241" i="2" a="1"/>
  <c r="U241" i="2" s="1"/>
  <c r="T236" i="2" a="1"/>
  <c r="T236" i="2" s="1"/>
  <c r="T231" i="2" a="1"/>
  <c r="T231" i="2" s="1"/>
  <c r="S226" i="2" a="1"/>
  <c r="S226" i="2" s="1"/>
  <c r="R216" i="2" a="1"/>
  <c r="R216" i="2" s="1"/>
  <c r="Q211" i="2" a="1"/>
  <c r="Q211" i="2" s="1"/>
  <c r="Q206" i="2" a="1"/>
  <c r="Q206" i="2" s="1"/>
  <c r="U201" i="2" a="1"/>
  <c r="U201" i="2" s="1"/>
  <c r="R198" i="2" a="1"/>
  <c r="R198" i="2" s="1"/>
  <c r="T194" i="2" a="1"/>
  <c r="T194" i="2" s="1"/>
  <c r="U192" i="2" a="1"/>
  <c r="U192" i="2" s="1"/>
  <c r="R191" i="2" a="1"/>
  <c r="R191" i="2" s="1"/>
  <c r="U189" i="2" a="1"/>
  <c r="U189" i="2" s="1"/>
  <c r="R188" i="2" a="1"/>
  <c r="R188" i="2" s="1"/>
  <c r="U186" i="2" a="1"/>
  <c r="U186" i="2" s="1"/>
  <c r="U183" i="2" a="1"/>
  <c r="U183" i="2" s="1"/>
  <c r="S182" i="2" a="1"/>
  <c r="S182" i="2" s="1"/>
  <c r="Q181" i="2" a="1"/>
  <c r="Q181" i="2" s="1"/>
  <c r="T179" i="2" a="1"/>
  <c r="T179" i="2" s="1"/>
  <c r="Q178" i="2" a="1"/>
  <c r="Q178" i="2" s="1"/>
  <c r="R176" i="2" a="1"/>
  <c r="R176" i="2" s="1"/>
  <c r="S174" i="2" a="1"/>
  <c r="S174" i="2" s="1"/>
  <c r="T172" i="2" a="1"/>
  <c r="T172" i="2" s="1"/>
  <c r="T171" i="2" a="1"/>
  <c r="T171" i="2" s="1"/>
  <c r="U169" i="2" a="1"/>
  <c r="U169" i="2" s="1"/>
  <c r="Q168" i="2" a="1"/>
  <c r="Q168" i="2" s="1"/>
  <c r="R166" i="2" a="1"/>
  <c r="R166" i="2" s="1"/>
  <c r="R165" i="2" a="1"/>
  <c r="R165" i="2" s="1"/>
  <c r="S163" i="2" a="1"/>
  <c r="S163" i="2" s="1"/>
  <c r="T161" i="2" a="1"/>
  <c r="T161" i="2" s="1"/>
  <c r="U159" i="2" a="1"/>
  <c r="U159" i="2" s="1"/>
  <c r="U158" i="2" a="1"/>
  <c r="U158" i="2" s="1"/>
  <c r="Q157" i="2" a="1"/>
  <c r="Q157" i="2" s="1"/>
  <c r="R155" i="2" a="1"/>
  <c r="R155" i="2" s="1"/>
  <c r="S153" i="2" a="1"/>
  <c r="S153" i="2" s="1"/>
  <c r="S152" i="2" a="1"/>
  <c r="S152" i="2" s="1"/>
  <c r="T151" i="2" a="1"/>
  <c r="T151" i="2" s="1"/>
  <c r="U150" i="2" a="1"/>
  <c r="U150" i="2" s="1"/>
  <c r="Q150" i="2" a="1"/>
  <c r="Q150" i="2" s="1"/>
  <c r="R149" i="2" a="1"/>
  <c r="R149" i="2" s="1"/>
  <c r="S148" i="2" a="1"/>
  <c r="S148" i="2" s="1"/>
  <c r="T147" i="2" a="1"/>
  <c r="T147" i="2" s="1"/>
  <c r="U146" i="2" a="1"/>
  <c r="U146" i="2" s="1"/>
  <c r="Q146" i="2" a="1"/>
  <c r="Q146" i="2" s="1"/>
  <c r="R145" i="2" a="1"/>
  <c r="R145" i="2" s="1"/>
  <c r="T136" i="2" a="1"/>
  <c r="T136" i="2" s="1"/>
  <c r="S172" i="2" a="1"/>
  <c r="S172" i="2" s="1"/>
  <c r="T109" i="2" a="1"/>
  <c r="T109" i="2" s="1"/>
  <c r="S114" i="2" a="1"/>
  <c r="S114" i="2" s="1"/>
  <c r="R119" i="2" a="1"/>
  <c r="R119" i="2" s="1"/>
  <c r="R142" i="2" a="1"/>
  <c r="R142" i="2" s="1"/>
  <c r="Q106" i="2" a="1"/>
  <c r="Q106" i="2" s="1"/>
  <c r="T107" i="2" a="1"/>
  <c r="T107" i="2" s="1"/>
  <c r="R109" i="2" a="1"/>
  <c r="R109" i="2" s="1"/>
  <c r="U110" i="2" a="1"/>
  <c r="U110" i="2" s="1"/>
  <c r="S112" i="2" a="1"/>
  <c r="S112" i="2" s="1"/>
  <c r="Q114" i="2" a="1"/>
  <c r="Q114" i="2" s="1"/>
  <c r="T115" i="2" a="1"/>
  <c r="T115" i="2" s="1"/>
  <c r="S116" i="2" a="1"/>
  <c r="S116" i="2" s="1"/>
  <c r="Q118" i="2" a="1"/>
  <c r="Q118" i="2" s="1"/>
  <c r="T119" i="2" a="1"/>
  <c r="T119" i="2" s="1"/>
  <c r="R121" i="2" a="1"/>
  <c r="R121" i="2" s="1"/>
  <c r="U122" i="2" a="1"/>
  <c r="U122" i="2" s="1"/>
  <c r="S124" i="2" a="1"/>
  <c r="S124" i="2" s="1"/>
  <c r="T124" i="2" a="1"/>
  <c r="T124" i="2" s="1"/>
  <c r="U127" i="2" a="1"/>
  <c r="U127" i="2" s="1"/>
  <c r="Q131" i="2" a="1"/>
  <c r="Q131" i="2" s="1"/>
  <c r="R134" i="2" a="1"/>
  <c r="R134" i="2" s="1"/>
  <c r="S137" i="2" a="1"/>
  <c r="S137" i="2" s="1"/>
  <c r="T140" i="2" a="1"/>
  <c r="T140" i="2" s="1"/>
  <c r="U143" i="2" a="1"/>
  <c r="U143" i="2" s="1"/>
  <c r="R146" i="2" a="1"/>
  <c r="R146" i="2" s="1"/>
  <c r="R154" i="2" a="1"/>
  <c r="R154" i="2" s="1"/>
  <c r="Q156" i="2" a="1"/>
  <c r="Q156" i="2" s="1"/>
  <c r="U157" i="2" a="1"/>
  <c r="U157" i="2" s="1"/>
  <c r="T159" i="2" a="1"/>
  <c r="T159" i="2" s="1"/>
  <c r="U161" i="2" a="1"/>
  <c r="U161" i="2" s="1"/>
  <c r="R164" i="2" a="1"/>
  <c r="R164" i="2" s="1"/>
  <c r="R175" i="2" a="1"/>
  <c r="R175" i="2" s="1"/>
  <c r="R179" i="2" a="1"/>
  <c r="R179" i="2" s="1"/>
  <c r="R185" i="2" a="1"/>
  <c r="R185" i="2" s="1"/>
  <c r="Q191" i="2" a="1"/>
  <c r="Q191" i="2" s="1"/>
  <c r="Q201" i="2" a="1"/>
  <c r="Q201" i="2" s="1"/>
  <c r="R220" i="2" a="1"/>
  <c r="R220" i="2" s="1"/>
  <c r="T240" i="2" a="1"/>
  <c r="T240" i="2" s="1"/>
  <c r="Q189" i="1" l="1"/>
  <c r="Q187" i="1"/>
  <c r="Q186" i="1"/>
  <c r="Q174" i="1"/>
  <c r="Q169" i="1"/>
  <c r="Q164" i="1"/>
  <c r="Q158" i="1"/>
  <c r="Q154" i="1"/>
  <c r="O129" i="1"/>
  <c r="V116" i="1"/>
  <c r="O114" i="1"/>
  <c r="O113" i="1"/>
  <c r="D84" i="1"/>
  <c r="D83" i="1"/>
  <c r="G80" i="1"/>
  <c r="J80" i="1" s="1"/>
  <c r="J79" i="1"/>
  <c r="G78" i="1"/>
  <c r="J78" i="1" s="1"/>
  <c r="J77" i="1"/>
  <c r="G76" i="1"/>
  <c r="J76" i="1" s="1"/>
  <c r="J75" i="1"/>
  <c r="D70" i="1"/>
  <c r="J67" i="1"/>
  <c r="J66" i="1"/>
  <c r="J65" i="1"/>
  <c r="J64" i="1"/>
  <c r="J63" i="1"/>
  <c r="J62" i="1"/>
  <c r="D57" i="1"/>
  <c r="J54" i="1"/>
  <c r="J53" i="1"/>
  <c r="J52" i="1"/>
  <c r="J51" i="1"/>
  <c r="J50" i="1"/>
  <c r="J49" i="1"/>
  <c r="D44" i="1"/>
  <c r="J41" i="1"/>
  <c r="J40" i="1"/>
  <c r="J39" i="1"/>
  <c r="J38" i="1"/>
  <c r="J37" i="1"/>
  <c r="J36" i="1"/>
  <c r="D31" i="1"/>
  <c r="G28" i="1"/>
  <c r="J28" i="1" s="1"/>
  <c r="J27" i="1"/>
  <c r="G26" i="1"/>
  <c r="J26" i="1" s="1"/>
  <c r="J25" i="1"/>
  <c r="G24" i="1"/>
  <c r="J24" i="1" s="1"/>
  <c r="J23" i="1"/>
  <c r="D18" i="1"/>
  <c r="D17" i="1"/>
  <c r="G14" i="1"/>
  <c r="J14" i="1" s="1"/>
  <c r="J13" i="1"/>
  <c r="G12" i="1"/>
  <c r="J12" i="1" s="1"/>
  <c r="J11" i="1"/>
  <c r="G10" i="1"/>
  <c r="J10" i="1" s="1"/>
  <c r="J9" i="1"/>
  <c r="J17" i="1" l="1"/>
  <c r="J18" i="1"/>
  <c r="J83" i="1"/>
  <c r="J31" i="1"/>
  <c r="J57" i="1"/>
  <c r="J44" i="1"/>
  <c r="J70" i="1"/>
  <c r="J84" i="1"/>
</calcChain>
</file>

<file path=xl/sharedStrings.xml><?xml version="1.0" encoding="utf-8"?>
<sst xmlns="http://schemas.openxmlformats.org/spreadsheetml/2006/main" count="1299" uniqueCount="521">
  <si>
    <t>（別紙1）</t>
    <rPh sb="1" eb="3">
      <t>ベッシ</t>
    </rPh>
    <phoneticPr fontId="3"/>
  </si>
  <si>
    <t>多面的機能支払に係る活動計画書（1号事業様式）</t>
    <phoneticPr fontId="3"/>
  </si>
  <si>
    <t>Ⅱ． １号事業（多面的機能支払）</t>
    <phoneticPr fontId="3"/>
  </si>
  <si>
    <t>対象組織が広域活動組織の場合は○</t>
    <rPh sb="0" eb="2">
      <t>タイショウ</t>
    </rPh>
    <rPh sb="2" eb="4">
      <t>ソシキ</t>
    </rPh>
    <rPh sb="5" eb="7">
      <t>コウイキ</t>
    </rPh>
    <rPh sb="7" eb="9">
      <t>カツドウ</t>
    </rPh>
    <rPh sb="9" eb="11">
      <t>ソシキ</t>
    </rPh>
    <rPh sb="12" eb="14">
      <t>バアイ</t>
    </rPh>
    <phoneticPr fontId="3"/>
  </si>
  <si>
    <t>⇒</t>
    <phoneticPr fontId="3"/>
  </si>
  <si>
    <t>○</t>
  </si>
  <si>
    <r>
      <t>１．交付金額 　</t>
    </r>
    <r>
      <rPr>
        <sz val="10"/>
        <rFont val="HG丸ｺﾞｼｯｸM-PRO"/>
        <family val="3"/>
        <charset val="128"/>
      </rPr>
      <t xml:space="preserve"> </t>
    </r>
    <rPh sb="2" eb="4">
      <t>コウフ</t>
    </rPh>
    <rPh sb="4" eb="6">
      <t>キンガク</t>
    </rPh>
    <phoneticPr fontId="3"/>
  </si>
  <si>
    <t>※複数の交付単価がある場合には、行を追加してください。
※加算措置は除きます。</t>
    <rPh sb="29" eb="31">
      <t>カサン</t>
    </rPh>
    <rPh sb="31" eb="33">
      <t>ソチ</t>
    </rPh>
    <rPh sb="34" eb="35">
      <t>ノゾ</t>
    </rPh>
    <phoneticPr fontId="3"/>
  </si>
  <si>
    <t>（１）農地維持支払</t>
    <rPh sb="3" eb="5">
      <t>ノウチ</t>
    </rPh>
    <rPh sb="5" eb="7">
      <t>イジ</t>
    </rPh>
    <rPh sb="7" eb="9">
      <t>シハライ</t>
    </rPh>
    <phoneticPr fontId="3"/>
  </si>
  <si>
    <t>地目</t>
    <rPh sb="0" eb="2">
      <t>チモク</t>
    </rPh>
    <phoneticPr fontId="3"/>
  </si>
  <si>
    <t>対象農用地面積</t>
    <rPh sb="0" eb="2">
      <t>タイショウ</t>
    </rPh>
    <rPh sb="2" eb="5">
      <t>ノウヨウチ</t>
    </rPh>
    <rPh sb="5" eb="7">
      <t>メンセキ</t>
    </rPh>
    <phoneticPr fontId="3"/>
  </si>
  <si>
    <t>交付単価</t>
    <rPh sb="0" eb="4">
      <t>コウフタンカ</t>
    </rPh>
    <phoneticPr fontId="3"/>
  </si>
  <si>
    <t>年当たり交付金額</t>
    <rPh sb="0" eb="1">
      <t>ネン</t>
    </rPh>
    <rPh sb="1" eb="2">
      <t>ア</t>
    </rPh>
    <rPh sb="4" eb="7">
      <t>コウフキン</t>
    </rPh>
    <rPh sb="7" eb="8">
      <t>ガク</t>
    </rPh>
    <phoneticPr fontId="3"/>
  </si>
  <si>
    <t>※対象農用地面積とは、交付金の算定の対象となる農用地の面積のことです。小数点以下を切り捨て、整数で記入してください。</t>
    <phoneticPr fontId="3"/>
  </si>
  <si>
    <t>田</t>
    <rPh sb="0" eb="1">
      <t>タ</t>
    </rPh>
    <phoneticPr fontId="3"/>
  </si>
  <si>
    <t>円/10a</t>
    <rPh sb="0" eb="1">
      <t>エン</t>
    </rPh>
    <phoneticPr fontId="3"/>
  </si>
  <si>
    <t>畑</t>
    <rPh sb="0" eb="1">
      <t>ハタ</t>
    </rPh>
    <phoneticPr fontId="3"/>
  </si>
  <si>
    <t>★活動期間中に、田から畑への地目の変更が生じた場合は下記に記入し、市町村に提出してください。農地維持支払の単価が活動終了年度まで田の単価となります。</t>
    <rPh sb="14" eb="16">
      <t>チモク</t>
    </rPh>
    <rPh sb="20" eb="21">
      <t>ショウ</t>
    </rPh>
    <rPh sb="26" eb="28">
      <t>カキ</t>
    </rPh>
    <rPh sb="29" eb="31">
      <t>キニュウ</t>
    </rPh>
    <rPh sb="33" eb="36">
      <t>シチョウソン</t>
    </rPh>
    <rPh sb="37" eb="39">
      <t>テイシュツ</t>
    </rPh>
    <rPh sb="46" eb="48">
      <t>ノウチ</t>
    </rPh>
    <rPh sb="48" eb="50">
      <t>イジ</t>
    </rPh>
    <rPh sb="50" eb="52">
      <t>シハラ</t>
    </rPh>
    <rPh sb="53" eb="55">
      <t>タンカ</t>
    </rPh>
    <rPh sb="56" eb="58">
      <t>カツドウ</t>
    </rPh>
    <rPh sb="58" eb="60">
      <t>シュウリョウ</t>
    </rPh>
    <rPh sb="60" eb="62">
      <t>ネンド</t>
    </rPh>
    <rPh sb="64" eb="65">
      <t>タ</t>
    </rPh>
    <rPh sb="66" eb="68">
      <t>タンカ</t>
    </rPh>
    <phoneticPr fontId="3"/>
  </si>
  <si>
    <t>草地</t>
    <rPh sb="0" eb="1">
      <t>ソウ</t>
    </rPh>
    <rPh sb="1" eb="2">
      <t>チ</t>
    </rPh>
    <phoneticPr fontId="3"/>
  </si>
  <si>
    <t>遡及返還額</t>
    <rPh sb="0" eb="5">
      <t>ソキュウヘンカンガク</t>
    </rPh>
    <phoneticPr fontId="3"/>
  </si>
  <si>
    <t>この線より上に行を挿入してください。</t>
    <phoneticPr fontId="3"/>
  </si>
  <si>
    <t>地目を田から畑に変更する面積</t>
    <phoneticPr fontId="3"/>
  </si>
  <si>
    <t>合計</t>
    <rPh sb="0" eb="2">
      <t>ゴウケイ</t>
    </rPh>
    <phoneticPr fontId="3"/>
  </si>
  <si>
    <t>（２）資源向上支払（共同）</t>
    <phoneticPr fontId="3"/>
  </si>
  <si>
    <t>【標準型】</t>
    <rPh sb="1" eb="4">
      <t>ヒョウジュンガタ</t>
    </rPh>
    <phoneticPr fontId="3"/>
  </si>
  <si>
    <t>※交付単価は、以下①、②への取組状況によって異なります。左の表には減額する前の単価が入力されており、以下の該当するパターンに〇を付けると自動で減額されます。</t>
    <rPh sb="1" eb="5">
      <t>コウフタンカ</t>
    </rPh>
    <rPh sb="7" eb="9">
      <t>イカ</t>
    </rPh>
    <rPh sb="14" eb="16">
      <t>トリクミ</t>
    </rPh>
    <rPh sb="16" eb="18">
      <t>ジョウキョウ</t>
    </rPh>
    <rPh sb="22" eb="23">
      <t>コト</t>
    </rPh>
    <rPh sb="28" eb="29">
      <t>ヒダリ</t>
    </rPh>
    <rPh sb="30" eb="31">
      <t>ヒョウ</t>
    </rPh>
    <rPh sb="33" eb="35">
      <t>ゲンガク</t>
    </rPh>
    <rPh sb="37" eb="38">
      <t>マエ</t>
    </rPh>
    <rPh sb="39" eb="41">
      <t>タンカ</t>
    </rPh>
    <rPh sb="42" eb="44">
      <t>ニュウリョク</t>
    </rPh>
    <rPh sb="50" eb="52">
      <t>イカ</t>
    </rPh>
    <rPh sb="53" eb="55">
      <t>ガイトウ</t>
    </rPh>
    <rPh sb="64" eb="65">
      <t>ツ</t>
    </rPh>
    <rPh sb="68" eb="70">
      <t>ジドウ</t>
    </rPh>
    <rPh sb="71" eb="73">
      <t>ゲンガク</t>
    </rPh>
    <phoneticPr fontId="3"/>
  </si>
  <si>
    <t>①多面的機能の増進活動に取り組む
②資源向上支払（共同）を５年以上実施、又は資源向上支払（長寿命化）に取り組む</t>
    <phoneticPr fontId="3"/>
  </si>
  <si>
    <t>①のみ該当
（修正なし）</t>
    <rPh sb="7" eb="9">
      <t>シュウセイ</t>
    </rPh>
    <phoneticPr fontId="3"/>
  </si>
  <si>
    <t>②のみ該当
(単価×0.625)</t>
    <rPh sb="3" eb="5">
      <t>ガイトウ</t>
    </rPh>
    <rPh sb="7" eb="9">
      <t>タンカ</t>
    </rPh>
    <phoneticPr fontId="3"/>
  </si>
  <si>
    <t>①②に該当
(単価×0.75)</t>
    <rPh sb="7" eb="9">
      <t>タンカ</t>
    </rPh>
    <phoneticPr fontId="3"/>
  </si>
  <si>
    <t>該当なし
（単価×5/6）</t>
    <rPh sb="0" eb="2">
      <t>ガイトウ</t>
    </rPh>
    <rPh sb="6" eb="8">
      <t>タンカ</t>
    </rPh>
    <phoneticPr fontId="3"/>
  </si>
  <si>
    <t>【環境保全型】</t>
    <rPh sb="1" eb="6">
      <t>カンキョウホゼンガタ</t>
    </rPh>
    <phoneticPr fontId="3"/>
  </si>
  <si>
    <t>※「特定事業実施者」（令和６年度に環境保全型農業直接支払交付金を受けていた農業者団体等）が加算措置「環境負荷低減の取組に係る支援」のみを実施する場合は、○を付けてください。</t>
    <rPh sb="11" eb="13">
      <t>レイワ</t>
    </rPh>
    <rPh sb="14" eb="16">
      <t>ネンド</t>
    </rPh>
    <rPh sb="17" eb="19">
      <t>カンキョウ</t>
    </rPh>
    <rPh sb="19" eb="22">
      <t>ホゼンガタ</t>
    </rPh>
    <rPh sb="22" eb="24">
      <t>ノウギョウ</t>
    </rPh>
    <rPh sb="24" eb="26">
      <t>チョクセツ</t>
    </rPh>
    <rPh sb="26" eb="28">
      <t>シハラ</t>
    </rPh>
    <rPh sb="28" eb="31">
      <t>コウフキン</t>
    </rPh>
    <rPh sb="32" eb="33">
      <t>ウ</t>
    </rPh>
    <rPh sb="37" eb="40">
      <t>ノウギョウシャ</t>
    </rPh>
    <rPh sb="40" eb="43">
      <t>ダンタイトウ</t>
    </rPh>
    <rPh sb="68" eb="70">
      <t>ジッシ</t>
    </rPh>
    <rPh sb="78" eb="79">
      <t>ツ</t>
    </rPh>
    <phoneticPr fontId="3"/>
  </si>
  <si>
    <t>加算措置「環境負荷低減の取組に係る支援」のみ実施する場合は〇　</t>
    <rPh sb="0" eb="4">
      <t>カサンソチ</t>
    </rPh>
    <rPh sb="22" eb="24">
      <t>ジッシ</t>
    </rPh>
    <phoneticPr fontId="3"/>
  </si>
  <si>
    <t>【防災減災型】</t>
    <rPh sb="1" eb="3">
      <t>ボウサイ</t>
    </rPh>
    <rPh sb="3" eb="5">
      <t>ゲンサイ</t>
    </rPh>
    <rPh sb="5" eb="6">
      <t>カタ</t>
    </rPh>
    <phoneticPr fontId="3"/>
  </si>
  <si>
    <t>【生態系保全型】</t>
    <rPh sb="1" eb="6">
      <t>セイタイケイホゼン</t>
    </rPh>
    <rPh sb="6" eb="7">
      <t>カタ</t>
    </rPh>
    <phoneticPr fontId="3"/>
  </si>
  <si>
    <t>（３）資源向上支払（長寿命化）</t>
    <rPh sb="10" eb="14">
      <t>チョウジュミョウカ</t>
    </rPh>
    <phoneticPr fontId="3"/>
  </si>
  <si>
    <t>年当たり交付上限額</t>
    <rPh sb="0" eb="1">
      <t>ネン</t>
    </rPh>
    <rPh sb="1" eb="2">
      <t>ア</t>
    </rPh>
    <rPh sb="4" eb="6">
      <t>コウフ</t>
    </rPh>
    <rPh sb="6" eb="8">
      <t>ジョウゲン</t>
    </rPh>
    <rPh sb="8" eb="9">
      <t>ガク</t>
    </rPh>
    <phoneticPr fontId="3"/>
  </si>
  <si>
    <t>※交付単価は、直営施工の取組状況によって異なります。左の表には、減額する前の単価が入力されており、直営施工を実施しない場合は、以下に〇を付けると自動で減額されます。</t>
    <rPh sb="1" eb="5">
      <t>コウフタンカ</t>
    </rPh>
    <rPh sb="7" eb="9">
      <t>チョクエイ</t>
    </rPh>
    <rPh sb="9" eb="11">
      <t>セコウ</t>
    </rPh>
    <rPh sb="12" eb="14">
      <t>トリクミ</t>
    </rPh>
    <rPh sb="14" eb="16">
      <t>ジョウキョウ</t>
    </rPh>
    <rPh sb="20" eb="21">
      <t>コト</t>
    </rPh>
    <rPh sb="26" eb="27">
      <t>ヒダリ</t>
    </rPh>
    <rPh sb="41" eb="43">
      <t>ニュウリョク</t>
    </rPh>
    <rPh sb="63" eb="65">
      <t>イカ</t>
    </rPh>
    <phoneticPr fontId="3"/>
  </si>
  <si>
    <t>直営施工を実施しない場合は○
（単価×5/6）</t>
    <rPh sb="0" eb="4">
      <t>チョクエイセコウ</t>
    </rPh>
    <rPh sb="5" eb="7">
      <t>ジッシ</t>
    </rPh>
    <rPh sb="10" eb="12">
      <t>バアイ</t>
    </rPh>
    <rPh sb="16" eb="18">
      <t>タンカ</t>
    </rPh>
    <phoneticPr fontId="3"/>
  </si>
  <si>
    <t>※広域活動組織となるための規模要件を満たさない場合は、左記合計と集落数×200万円のいずれか小さい方が上限となります。</t>
  </si>
  <si>
    <t>広域活動組織となるための規模要件を満たさない場合は○</t>
    <phoneticPr fontId="3"/>
  </si>
  <si>
    <t>集落数×200万円</t>
  </si>
  <si>
    <r>
      <t>２．組織の広域化・体制強化の計画　</t>
    </r>
    <r>
      <rPr>
        <sz val="9"/>
        <rFont val="メイリオ"/>
        <family val="3"/>
        <charset val="128"/>
      </rPr>
      <t>（計画がない場合、この項目への記入は不要です）</t>
    </r>
    <rPh sb="2" eb="4">
      <t>ソシキ</t>
    </rPh>
    <rPh sb="5" eb="8">
      <t>コウイキカ</t>
    </rPh>
    <rPh sb="9" eb="11">
      <t>タイセイ</t>
    </rPh>
    <rPh sb="11" eb="13">
      <t>キョウカ</t>
    </rPh>
    <rPh sb="14" eb="16">
      <t>ケイカク</t>
    </rPh>
    <rPh sb="18" eb="20">
      <t>ケイカク</t>
    </rPh>
    <rPh sb="23" eb="25">
      <t>バアイ</t>
    </rPh>
    <rPh sb="28" eb="30">
      <t>コウモク</t>
    </rPh>
    <rPh sb="32" eb="34">
      <t>キニュウ</t>
    </rPh>
    <rPh sb="35" eb="37">
      <t>フヨウ</t>
    </rPh>
    <phoneticPr fontId="3"/>
  </si>
  <si>
    <t>広域活動組織の設立</t>
    <rPh sb="0" eb="2">
      <t>コウイキ</t>
    </rPh>
    <rPh sb="2" eb="4">
      <t>カツドウ</t>
    </rPh>
    <rPh sb="4" eb="6">
      <t>ソシキ</t>
    </rPh>
    <rPh sb="7" eb="9">
      <t>セツリツ</t>
    </rPh>
    <phoneticPr fontId="3"/>
  </si>
  <si>
    <t>特定非営利活動法人化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カ</t>
    </rPh>
    <phoneticPr fontId="3"/>
  </si>
  <si>
    <t>活動支援班の設立</t>
    <rPh sb="0" eb="2">
      <t>カツドウ</t>
    </rPh>
    <rPh sb="2" eb="5">
      <t>シエンハン</t>
    </rPh>
    <rPh sb="6" eb="8">
      <t>セツリツ</t>
    </rPh>
    <phoneticPr fontId="3"/>
  </si>
  <si>
    <t>※「特定非営利活動法人」とは、営農法人とは別に多面的活動に関与する法人のことです。</t>
    <phoneticPr fontId="3"/>
  </si>
  <si>
    <t>実施予定年度</t>
    <rPh sb="0" eb="2">
      <t>ジッシ</t>
    </rPh>
    <rPh sb="2" eb="4">
      <t>ヨテイ</t>
    </rPh>
    <rPh sb="4" eb="6">
      <t>ネンド</t>
    </rPh>
    <phoneticPr fontId="3"/>
  </si>
  <si>
    <t>令和</t>
    <rPh sb="0" eb="2">
      <t>レイワ</t>
    </rPh>
    <phoneticPr fontId="3"/>
  </si>
  <si>
    <t>年度</t>
    <rPh sb="0" eb="2">
      <t>ネンド</t>
    </rPh>
    <phoneticPr fontId="3"/>
  </si>
  <si>
    <t>以下は市町村担当者と相談の上、記入してください。</t>
    <rPh sb="0" eb="2">
      <t>イカ</t>
    </rPh>
    <rPh sb="3" eb="6">
      <t>シチョウソン</t>
    </rPh>
    <rPh sb="6" eb="9">
      <t>タントウシャ</t>
    </rPh>
    <rPh sb="10" eb="12">
      <t>ソウダン</t>
    </rPh>
    <rPh sb="13" eb="14">
      <t>ウエ</t>
    </rPh>
    <rPh sb="15" eb="17">
      <t>キニュウ</t>
    </rPh>
    <phoneticPr fontId="3"/>
  </si>
  <si>
    <t>集落数</t>
    <rPh sb="0" eb="3">
      <t>シュウラクスウ</t>
    </rPh>
    <phoneticPr fontId="3"/>
  </si>
  <si>
    <t>農業地域類型</t>
    <rPh sb="0" eb="2">
      <t>ノウギョウ</t>
    </rPh>
    <rPh sb="2" eb="4">
      <t>チイキ</t>
    </rPh>
    <rPh sb="4" eb="6">
      <t>ルイケイ</t>
    </rPh>
    <phoneticPr fontId="3"/>
  </si>
  <si>
    <t>都市的地域</t>
    <rPh sb="0" eb="3">
      <t>トシテキ</t>
    </rPh>
    <rPh sb="3" eb="5">
      <t>チイキ</t>
    </rPh>
    <phoneticPr fontId="3"/>
  </si>
  <si>
    <t>平地農業地域</t>
    <rPh sb="0" eb="2">
      <t>ヘイチ</t>
    </rPh>
    <rPh sb="2" eb="4">
      <t>ノウギョウ</t>
    </rPh>
    <rPh sb="4" eb="6">
      <t>チイキ</t>
    </rPh>
    <phoneticPr fontId="3"/>
  </si>
  <si>
    <t>中間農業地域</t>
    <rPh sb="0" eb="2">
      <t>チュウカン</t>
    </rPh>
    <rPh sb="2" eb="4">
      <t>ノウギョウ</t>
    </rPh>
    <rPh sb="4" eb="6">
      <t>チイキ</t>
    </rPh>
    <phoneticPr fontId="3"/>
  </si>
  <si>
    <t>山間農業地域</t>
    <rPh sb="0" eb="2">
      <t>サンカン</t>
    </rPh>
    <rPh sb="2" eb="4">
      <t>ノウギョウ</t>
    </rPh>
    <rPh sb="4" eb="6">
      <t>チイキ</t>
    </rPh>
    <phoneticPr fontId="3"/>
  </si>
  <si>
    <t>地域振興立法の適用</t>
    <rPh sb="0" eb="2">
      <t>チイキ</t>
    </rPh>
    <rPh sb="2" eb="4">
      <t>シンコウ</t>
    </rPh>
    <rPh sb="4" eb="6">
      <t>リッポウ</t>
    </rPh>
    <rPh sb="7" eb="9">
      <t>テキヨウ</t>
    </rPh>
    <phoneticPr fontId="3"/>
  </si>
  <si>
    <t>特定農山村</t>
    <rPh sb="0" eb="2">
      <t>トクテイ</t>
    </rPh>
    <rPh sb="2" eb="5">
      <t>ノウサンソン</t>
    </rPh>
    <phoneticPr fontId="3"/>
  </si>
  <si>
    <t>振興山村</t>
    <rPh sb="0" eb="2">
      <t>シンコウ</t>
    </rPh>
    <rPh sb="2" eb="4">
      <t>サンソン</t>
    </rPh>
    <phoneticPr fontId="3"/>
  </si>
  <si>
    <t>過疎</t>
    <rPh sb="0" eb="2">
      <t>カソ</t>
    </rPh>
    <phoneticPr fontId="3"/>
  </si>
  <si>
    <t>半島</t>
    <rPh sb="0" eb="2">
      <t>ハントウ</t>
    </rPh>
    <phoneticPr fontId="3"/>
  </si>
  <si>
    <t>離島</t>
    <rPh sb="0" eb="2">
      <t>リトウ</t>
    </rPh>
    <phoneticPr fontId="3"/>
  </si>
  <si>
    <t>沖縄</t>
    <rPh sb="0" eb="2">
      <t>オキナワ</t>
    </rPh>
    <phoneticPr fontId="3"/>
  </si>
  <si>
    <t>奄美群島</t>
    <rPh sb="0" eb="2">
      <t>アマミ</t>
    </rPh>
    <rPh sb="2" eb="4">
      <t>グントウ</t>
    </rPh>
    <phoneticPr fontId="3"/>
  </si>
  <si>
    <t>小笠原諸島</t>
    <rPh sb="0" eb="3">
      <t>オガサワラ</t>
    </rPh>
    <rPh sb="3" eb="5">
      <t>ショトウ</t>
    </rPh>
    <phoneticPr fontId="3"/>
  </si>
  <si>
    <t>指定棚田地域の該当状況</t>
    <rPh sb="0" eb="2">
      <t>シテイ</t>
    </rPh>
    <rPh sb="2" eb="4">
      <t>タナダ</t>
    </rPh>
    <rPh sb="4" eb="6">
      <t>チイキ</t>
    </rPh>
    <rPh sb="7" eb="9">
      <t>ガイトウ</t>
    </rPh>
    <rPh sb="9" eb="11">
      <t>ジョウキョウ</t>
    </rPh>
    <phoneticPr fontId="3"/>
  </si>
  <si>
    <t>交付金算定の対象としている農振農用地区域外の対象農用地面積</t>
    <rPh sb="0" eb="3">
      <t>コウフキン</t>
    </rPh>
    <rPh sb="3" eb="5">
      <t>サンテイ</t>
    </rPh>
    <rPh sb="6" eb="8">
      <t>タイショウ</t>
    </rPh>
    <rPh sb="22" eb="24">
      <t>タイショウ</t>
    </rPh>
    <rPh sb="24" eb="27">
      <t>ノウヨウチ</t>
    </rPh>
    <rPh sb="27" eb="29">
      <t>メンセキ</t>
    </rPh>
    <phoneticPr fontId="3"/>
  </si>
  <si>
    <t>農地維持支払</t>
    <rPh sb="0" eb="2">
      <t>ノウチ</t>
    </rPh>
    <rPh sb="2" eb="4">
      <t>イジ</t>
    </rPh>
    <rPh sb="4" eb="6">
      <t>シハライ</t>
    </rPh>
    <phoneticPr fontId="3"/>
  </si>
  <si>
    <t>資源向上支払
（共同）</t>
    <rPh sb="0" eb="2">
      <t>シゲン</t>
    </rPh>
    <rPh sb="2" eb="4">
      <t>コウジョウ</t>
    </rPh>
    <rPh sb="4" eb="6">
      <t>シハラ</t>
    </rPh>
    <rPh sb="8" eb="10">
      <t>キョウドウ</t>
    </rPh>
    <phoneticPr fontId="3"/>
  </si>
  <si>
    <t>資源向上支払
（長寿命化）</t>
    <rPh sb="0" eb="2">
      <t>シゲン</t>
    </rPh>
    <rPh sb="2" eb="4">
      <t>コウジョウ</t>
    </rPh>
    <rPh sb="4" eb="6">
      <t>シハライ</t>
    </rPh>
    <rPh sb="8" eb="12">
      <t>チョウジュミョウカ</t>
    </rPh>
    <phoneticPr fontId="3"/>
  </si>
  <si>
    <t>（１）農地維持支払</t>
    <phoneticPr fontId="3"/>
  </si>
  <si>
    <t>※毎年度実施するものに○を記入してください。</t>
    <rPh sb="1" eb="4">
      <t>マイネンド</t>
    </rPh>
    <rPh sb="4" eb="6">
      <t>ジッシ</t>
    </rPh>
    <rPh sb="13" eb="15">
      <t>キニュウ</t>
    </rPh>
    <phoneticPr fontId="3"/>
  </si>
  <si>
    <t>活動区分</t>
    <rPh sb="0" eb="2">
      <t>カツドウ</t>
    </rPh>
    <rPh sb="2" eb="4">
      <t>クブン</t>
    </rPh>
    <phoneticPr fontId="3"/>
  </si>
  <si>
    <t>活動項目</t>
    <rPh sb="0" eb="2">
      <t>カツドウ</t>
    </rPh>
    <rPh sb="2" eb="4">
      <t>コウモク</t>
    </rPh>
    <phoneticPr fontId="3"/>
  </si>
  <si>
    <t>計画</t>
    <rPh sb="0" eb="2">
      <t>ケイカク</t>
    </rPh>
    <phoneticPr fontId="3"/>
  </si>
  <si>
    <t>点検・
計画策定</t>
    <rPh sb="0" eb="2">
      <t>テンケン</t>
    </rPh>
    <rPh sb="4" eb="6">
      <t>ケイカク</t>
    </rPh>
    <rPh sb="6" eb="8">
      <t>サクテイ</t>
    </rPh>
    <phoneticPr fontId="3"/>
  </si>
  <si>
    <t>１　点検</t>
    <rPh sb="2" eb="4">
      <t>テンケン</t>
    </rPh>
    <phoneticPr fontId="3"/>
  </si>
  <si>
    <t>２　年度活動計画の策定</t>
    <rPh sb="2" eb="4">
      <t>ネンド</t>
    </rPh>
    <rPh sb="4" eb="6">
      <t>カツドウ</t>
    </rPh>
    <rPh sb="6" eb="8">
      <t>ケイカク</t>
    </rPh>
    <rPh sb="9" eb="11">
      <t>サクテイ</t>
    </rPh>
    <phoneticPr fontId="3"/>
  </si>
  <si>
    <t>研修</t>
    <rPh sb="0" eb="2">
      <t>ケンシュウ</t>
    </rPh>
    <phoneticPr fontId="3"/>
  </si>
  <si>
    <t>３　事務・組織運営等に関する研修、
　　機械の安全使用に関する研修</t>
    <rPh sb="11" eb="12">
      <t>カン</t>
    </rPh>
    <rPh sb="20" eb="22">
      <t>キカイ</t>
    </rPh>
    <rPh sb="23" eb="25">
      <t>アンゼン</t>
    </rPh>
    <rPh sb="25" eb="27">
      <t>シヨウ</t>
    </rPh>
    <rPh sb="28" eb="29">
      <t>カン</t>
    </rPh>
    <rPh sb="31" eb="33">
      <t>ケンシュウ</t>
    </rPh>
    <phoneticPr fontId="3"/>
  </si>
  <si>
    <t>５年間に各１回以上実施</t>
    <rPh sb="1" eb="3">
      <t>ネンカン</t>
    </rPh>
    <rPh sb="4" eb="5">
      <t>カク</t>
    </rPh>
    <rPh sb="6" eb="7">
      <t>カイ</t>
    </rPh>
    <rPh sb="7" eb="9">
      <t>イジョウ</t>
    </rPh>
    <rPh sb="9" eb="11">
      <t>ジッシ</t>
    </rPh>
    <phoneticPr fontId="3"/>
  </si>
  <si>
    <t>実践活動</t>
    <phoneticPr fontId="3"/>
  </si>
  <si>
    <t>農用地</t>
    <phoneticPr fontId="3"/>
  </si>
  <si>
    <t>４　遊休農地発生防止のための保全管理</t>
    <phoneticPr fontId="3"/>
  </si>
  <si>
    <t>５　畦畔・法面・防風林の草刈り</t>
    <rPh sb="2" eb="4">
      <t>ケイハン</t>
    </rPh>
    <rPh sb="5" eb="7">
      <t>ノリメン</t>
    </rPh>
    <rPh sb="8" eb="11">
      <t>ボウフウリン</t>
    </rPh>
    <rPh sb="12" eb="14">
      <t>クサカリ</t>
    </rPh>
    <phoneticPr fontId="3"/>
  </si>
  <si>
    <t>６　鳥獣害防護柵等の保守管理</t>
    <rPh sb="2" eb="4">
      <t>チョウジュウ</t>
    </rPh>
    <rPh sb="4" eb="5">
      <t>ガイ</t>
    </rPh>
    <rPh sb="5" eb="8">
      <t>ボウゴサク</t>
    </rPh>
    <rPh sb="8" eb="9">
      <t>トウ</t>
    </rPh>
    <rPh sb="10" eb="12">
      <t>ホシュ</t>
    </rPh>
    <rPh sb="12" eb="14">
      <t>カンリ</t>
    </rPh>
    <phoneticPr fontId="3"/>
  </si>
  <si>
    <t>点検結果に応じて実施</t>
    <phoneticPr fontId="3"/>
  </si>
  <si>
    <t>水路</t>
    <rPh sb="0" eb="2">
      <t>スイロ</t>
    </rPh>
    <phoneticPr fontId="3"/>
  </si>
  <si>
    <t>７　水路の草刈り</t>
    <rPh sb="2" eb="4">
      <t>スイロ</t>
    </rPh>
    <phoneticPr fontId="3"/>
  </si>
  <si>
    <t>８　水路の泥上げ</t>
    <rPh sb="5" eb="6">
      <t>ドロ</t>
    </rPh>
    <rPh sb="6" eb="7">
      <t>ア</t>
    </rPh>
    <phoneticPr fontId="3"/>
  </si>
  <si>
    <t>９　水路附帯施設の保守管理</t>
    <rPh sb="2" eb="4">
      <t>スイロ</t>
    </rPh>
    <rPh sb="4" eb="6">
      <t>フタイ</t>
    </rPh>
    <rPh sb="6" eb="8">
      <t>シセツ</t>
    </rPh>
    <rPh sb="9" eb="11">
      <t>ホシュ</t>
    </rPh>
    <rPh sb="11" eb="13">
      <t>カンリ</t>
    </rPh>
    <phoneticPr fontId="3"/>
  </si>
  <si>
    <t>農道</t>
    <rPh sb="0" eb="2">
      <t>ノウドウ</t>
    </rPh>
    <phoneticPr fontId="3"/>
  </si>
  <si>
    <t>10　農道の草刈り</t>
    <rPh sb="3" eb="5">
      <t>ノウドウ</t>
    </rPh>
    <rPh sb="6" eb="8">
      <t>クサカ</t>
    </rPh>
    <phoneticPr fontId="3"/>
  </si>
  <si>
    <t xml:space="preserve">11　農道側溝の泥上げ </t>
    <rPh sb="5" eb="7">
      <t>ソッコウ</t>
    </rPh>
    <rPh sb="8" eb="9">
      <t>ドロ</t>
    </rPh>
    <rPh sb="9" eb="10">
      <t>ア</t>
    </rPh>
    <phoneticPr fontId="3"/>
  </si>
  <si>
    <t>12　路面の維持</t>
    <rPh sb="3" eb="5">
      <t>ロメン</t>
    </rPh>
    <rPh sb="6" eb="8">
      <t>イジ</t>
    </rPh>
    <phoneticPr fontId="3"/>
  </si>
  <si>
    <t>ため池</t>
    <rPh sb="2" eb="3">
      <t>イケ</t>
    </rPh>
    <phoneticPr fontId="3"/>
  </si>
  <si>
    <t>13　ため池の草刈り</t>
    <rPh sb="5" eb="6">
      <t>イケ</t>
    </rPh>
    <phoneticPr fontId="3"/>
  </si>
  <si>
    <t>14　ため池の泥上げ</t>
    <rPh sb="7" eb="8">
      <t>ドロ</t>
    </rPh>
    <rPh sb="8" eb="9">
      <t>ア</t>
    </rPh>
    <phoneticPr fontId="3"/>
  </si>
  <si>
    <t>15　ため池附帯施設の保守管理</t>
    <rPh sb="6" eb="8">
      <t>フタイ</t>
    </rPh>
    <rPh sb="8" eb="10">
      <t>シセツ</t>
    </rPh>
    <rPh sb="11" eb="13">
      <t>ホシュ</t>
    </rPh>
    <rPh sb="13" eb="15">
      <t>カンリ</t>
    </rPh>
    <phoneticPr fontId="3"/>
  </si>
  <si>
    <t>共通</t>
    <rPh sb="0" eb="2">
      <t>キョウツウ</t>
    </rPh>
    <phoneticPr fontId="3"/>
  </si>
  <si>
    <t>16　異常気象時の対応</t>
    <phoneticPr fontId="3"/>
  </si>
  <si>
    <t>洪水、台風、地震等の発生後に実施</t>
    <rPh sb="14" eb="16">
      <t>ジッシ</t>
    </rPh>
    <phoneticPr fontId="3"/>
  </si>
  <si>
    <t>地域資源の適切な保全管理のための推進活動</t>
    <rPh sb="0" eb="2">
      <t>チイキ</t>
    </rPh>
    <rPh sb="2" eb="4">
      <t>シゲン</t>
    </rPh>
    <rPh sb="5" eb="7">
      <t>テキセツ</t>
    </rPh>
    <rPh sb="8" eb="10">
      <t>ホゼン</t>
    </rPh>
    <rPh sb="10" eb="12">
      <t>カンリ</t>
    </rPh>
    <rPh sb="16" eb="18">
      <t>スイシン</t>
    </rPh>
    <rPh sb="18" eb="20">
      <t>カツドウ</t>
    </rPh>
    <phoneticPr fontId="3"/>
  </si>
  <si>
    <t>地域資源の適切な保全管理のための推進活動について、１）～４）を記入してください。</t>
    <rPh sb="31" eb="33">
      <t>キニュウ</t>
    </rPh>
    <phoneticPr fontId="3"/>
  </si>
  <si>
    <t>１）保全管理の目標を①～⑥から選んでください。（複数選択可）</t>
    <rPh sb="2" eb="4">
      <t>ホゼン</t>
    </rPh>
    <rPh sb="4" eb="6">
      <t>カンリ</t>
    </rPh>
    <rPh sb="7" eb="9">
      <t>モクヒョウ</t>
    </rPh>
    <rPh sb="15" eb="16">
      <t>エラ</t>
    </rPh>
    <rPh sb="24" eb="26">
      <t>フクスウ</t>
    </rPh>
    <rPh sb="26" eb="28">
      <t>センタク</t>
    </rPh>
    <rPh sb="28" eb="29">
      <t>カ</t>
    </rPh>
    <phoneticPr fontId="3"/>
  </si>
  <si>
    <t>①中心経営体との役割分担による保全管理</t>
    <phoneticPr fontId="3"/>
  </si>
  <si>
    <t>④集落間連携や広域的活動による保全管理</t>
    <phoneticPr fontId="3"/>
  </si>
  <si>
    <t>②集落営農組織を基礎とした地域ぐるみの保全管理</t>
    <phoneticPr fontId="3"/>
  </si>
  <si>
    <t>⑤多様な地域資源管理の担い手による保全管理</t>
    <rPh sb="4" eb="6">
      <t>チイキ</t>
    </rPh>
    <phoneticPr fontId="3"/>
  </si>
  <si>
    <r>
      <t>③</t>
    </r>
    <r>
      <rPr>
        <sz val="9.5"/>
        <rFont val="HG丸ｺﾞｼｯｸM-PRO"/>
        <family val="3"/>
        <charset val="128"/>
      </rPr>
      <t>地域外の経営体との協力・役割分担による保全管理</t>
    </r>
    <phoneticPr fontId="3"/>
  </si>
  <si>
    <t>⑥その他</t>
    <phoneticPr fontId="3"/>
  </si>
  <si>
    <t>２）今後、地域で取り組んでいくべき保全管理の内容を①～⑤から1項目以上選んでください。</t>
    <phoneticPr fontId="3"/>
  </si>
  <si>
    <t>①農地の利用集積に伴う管理作業</t>
    <phoneticPr fontId="3"/>
  </si>
  <si>
    <t>④共同利用施設の保全管理</t>
    <rPh sb="1" eb="3">
      <t>キョウドウ</t>
    </rPh>
    <rPh sb="3" eb="5">
      <t>リヨウ</t>
    </rPh>
    <rPh sb="5" eb="7">
      <t>シセツ</t>
    </rPh>
    <rPh sb="8" eb="10">
      <t>ホゼン</t>
    </rPh>
    <rPh sb="10" eb="12">
      <t>カンリ</t>
    </rPh>
    <phoneticPr fontId="3"/>
  </si>
  <si>
    <t>②高齢農家の農用地に係る管理作業</t>
    <phoneticPr fontId="3"/>
  </si>
  <si>
    <t>⑤その他</t>
    <phoneticPr fontId="3"/>
  </si>
  <si>
    <t>③不在村地主等の遊休農地に係る管理作業</t>
    <rPh sb="1" eb="3">
      <t>フザイ</t>
    </rPh>
    <rPh sb="3" eb="4">
      <t>ムラ</t>
    </rPh>
    <rPh sb="4" eb="6">
      <t>ジヌシ</t>
    </rPh>
    <rPh sb="6" eb="7">
      <t>トウ</t>
    </rPh>
    <rPh sb="8" eb="10">
      <t>ユウキュウ</t>
    </rPh>
    <rPh sb="10" eb="12">
      <t>ノウチ</t>
    </rPh>
    <rPh sb="13" eb="14">
      <t>カカ</t>
    </rPh>
    <rPh sb="15" eb="17">
      <t>カンリ</t>
    </rPh>
    <rPh sb="17" eb="19">
      <t>サギョウ</t>
    </rPh>
    <phoneticPr fontId="3"/>
  </si>
  <si>
    <t/>
  </si>
  <si>
    <t>３）２）で選んだ内容に取り組むため、今後進めていく活動の方向性を①～⑦から1項目以上選んでください。</t>
    <rPh sb="5" eb="6">
      <t>エラ</t>
    </rPh>
    <rPh sb="8" eb="10">
      <t>ナイヨウ</t>
    </rPh>
    <rPh sb="11" eb="12">
      <t>ト</t>
    </rPh>
    <rPh sb="13" eb="14">
      <t>ク</t>
    </rPh>
    <rPh sb="18" eb="20">
      <t>コンゴ</t>
    </rPh>
    <rPh sb="20" eb="21">
      <t>スス</t>
    </rPh>
    <rPh sb="30" eb="31">
      <t>セイ</t>
    </rPh>
    <phoneticPr fontId="3"/>
  </si>
  <si>
    <t>①担い手の人材・機材の有効活用、連携強化</t>
    <phoneticPr fontId="3"/>
  </si>
  <si>
    <t>⑤不在村地主との連絡・調整体制の構築</t>
    <rPh sb="1" eb="3">
      <t>フザイ</t>
    </rPh>
    <rPh sb="3" eb="4">
      <t>ムラ</t>
    </rPh>
    <rPh sb="4" eb="6">
      <t>ジヌシ</t>
    </rPh>
    <rPh sb="8" eb="10">
      <t>レンラク</t>
    </rPh>
    <rPh sb="11" eb="13">
      <t>チョウセイ</t>
    </rPh>
    <rPh sb="13" eb="15">
      <t>タイセイ</t>
    </rPh>
    <rPh sb="16" eb="18">
      <t>コウチク</t>
    </rPh>
    <phoneticPr fontId="3"/>
  </si>
  <si>
    <t>②入り作等の近隣の担い手との協力</t>
    <phoneticPr fontId="3"/>
  </si>
  <si>
    <t>⑥集落間の連携や広域的な活動</t>
    <rPh sb="1" eb="4">
      <t>シュウラクカン</t>
    </rPh>
    <rPh sb="5" eb="7">
      <t>レンケイ</t>
    </rPh>
    <rPh sb="8" eb="11">
      <t>コウイキテキ</t>
    </rPh>
    <rPh sb="12" eb="14">
      <t>カツドウ</t>
    </rPh>
    <phoneticPr fontId="3"/>
  </si>
  <si>
    <t>③地域住民、土地持ち非農家等を含めた体制づくり</t>
    <rPh sb="1" eb="3">
      <t>チイキ</t>
    </rPh>
    <rPh sb="3" eb="5">
      <t>ジュウミン</t>
    </rPh>
    <rPh sb="6" eb="9">
      <t>トチモ</t>
    </rPh>
    <rPh sb="10" eb="11">
      <t>ヒ</t>
    </rPh>
    <rPh sb="11" eb="13">
      <t>ノウカ</t>
    </rPh>
    <rPh sb="13" eb="14">
      <t>トウ</t>
    </rPh>
    <rPh sb="15" eb="16">
      <t>フク</t>
    </rPh>
    <rPh sb="18" eb="20">
      <t>タイセイ</t>
    </rPh>
    <phoneticPr fontId="3"/>
  </si>
  <si>
    <t>⑦その他</t>
    <phoneticPr fontId="3"/>
  </si>
  <si>
    <t>④新たな保全管理の担い手の確保</t>
    <rPh sb="1" eb="2">
      <t>アラ</t>
    </rPh>
    <rPh sb="4" eb="6">
      <t>ホゼン</t>
    </rPh>
    <rPh sb="6" eb="8">
      <t>カンリ</t>
    </rPh>
    <rPh sb="9" eb="10">
      <t>ニナ</t>
    </rPh>
    <rPh sb="11" eb="12">
      <t>テ</t>
    </rPh>
    <rPh sb="13" eb="15">
      <t>カクホ</t>
    </rPh>
    <phoneticPr fontId="3"/>
  </si>
  <si>
    <t>４） ２）で選んだ内容に取り組むため、毎年実践する活動を17～23から1項目以上選んでください。</t>
    <rPh sb="19" eb="21">
      <t>マイトシ</t>
    </rPh>
    <rPh sb="21" eb="23">
      <t>ジッセン</t>
    </rPh>
    <phoneticPr fontId="3"/>
  </si>
  <si>
    <t>17．入り作農家や土地持ち非農家を含む農業者の検討会の開催</t>
    <rPh sb="6" eb="8">
      <t>ノウカ</t>
    </rPh>
    <phoneticPr fontId="3"/>
  </si>
  <si>
    <t>21．地域住民等に対する意向調査、地域住民等との集落内調査</t>
    <rPh sb="3" eb="5">
      <t>チイキ</t>
    </rPh>
    <rPh sb="5" eb="7">
      <t>ジュウミン</t>
    </rPh>
    <rPh sb="7" eb="8">
      <t>トウ</t>
    </rPh>
    <rPh sb="9" eb="10">
      <t>タイ</t>
    </rPh>
    <rPh sb="12" eb="14">
      <t>イコウ</t>
    </rPh>
    <rPh sb="14" eb="16">
      <t>チョウサ</t>
    </rPh>
    <rPh sb="17" eb="18">
      <t>チ</t>
    </rPh>
    <rPh sb="18" eb="19">
      <t>イキ</t>
    </rPh>
    <rPh sb="19" eb="20">
      <t>ミン</t>
    </rPh>
    <rPh sb="20" eb="21">
      <t>トウ</t>
    </rPh>
    <rPh sb="23" eb="25">
      <t>シュウラク</t>
    </rPh>
    <rPh sb="25" eb="26">
      <t>ナイ</t>
    </rPh>
    <rPh sb="26" eb="28">
      <t>チョウサ</t>
    </rPh>
    <phoneticPr fontId="3"/>
  </si>
  <si>
    <t>18．農業者に対する意向調査、農業者による現地調査</t>
    <phoneticPr fontId="3"/>
  </si>
  <si>
    <t>22．有識者等による研修会、検討会の開催</t>
    <rPh sb="3" eb="6">
      <t>ユウシキシャ</t>
    </rPh>
    <rPh sb="6" eb="7">
      <t>トウ</t>
    </rPh>
    <rPh sb="10" eb="13">
      <t>ケンシュウカイ</t>
    </rPh>
    <rPh sb="14" eb="17">
      <t>ケントウカイ</t>
    </rPh>
    <rPh sb="18" eb="20">
      <t>カイサイ</t>
    </rPh>
    <phoneticPr fontId="3"/>
  </si>
  <si>
    <t>19．不在村地主との連絡体制の整備、調整等</t>
    <rPh sb="3" eb="5">
      <t>フザイ</t>
    </rPh>
    <rPh sb="5" eb="6">
      <t>ムラ</t>
    </rPh>
    <rPh sb="6" eb="8">
      <t>ジヌシ</t>
    </rPh>
    <rPh sb="10" eb="12">
      <t>レンラク</t>
    </rPh>
    <rPh sb="12" eb="14">
      <t>タイセイ</t>
    </rPh>
    <rPh sb="15" eb="17">
      <t>セイビ</t>
    </rPh>
    <rPh sb="18" eb="20">
      <t>チョウセイ</t>
    </rPh>
    <rPh sb="20" eb="21">
      <t>トウ</t>
    </rPh>
    <phoneticPr fontId="3"/>
  </si>
  <si>
    <t>23．その他</t>
    <phoneticPr fontId="3"/>
  </si>
  <si>
    <t>20．集落外の住民・組織や地域住民との意見交換・ワークショップ・交流会の開催</t>
    <rPh sb="3" eb="5">
      <t>シュウラク</t>
    </rPh>
    <rPh sb="5" eb="6">
      <t>ガイ</t>
    </rPh>
    <rPh sb="7" eb="9">
      <t>ジュウミン</t>
    </rPh>
    <rPh sb="10" eb="12">
      <t>ソシキ</t>
    </rPh>
    <rPh sb="13" eb="15">
      <t>チイキ</t>
    </rPh>
    <rPh sb="15" eb="17">
      <t>ジュウミン</t>
    </rPh>
    <rPh sb="19" eb="21">
      <t>イケン</t>
    </rPh>
    <rPh sb="21" eb="22">
      <t>コウ</t>
    </rPh>
    <rPh sb="22" eb="23">
      <t>カン</t>
    </rPh>
    <rPh sb="32" eb="35">
      <t>コウリュウカイ</t>
    </rPh>
    <rPh sb="36" eb="38">
      <t>カイサイ</t>
    </rPh>
    <phoneticPr fontId="3"/>
  </si>
  <si>
    <t>（２）資源向上支払（共同）</t>
    <rPh sb="3" eb="5">
      <t>シゲン</t>
    </rPh>
    <rPh sb="5" eb="7">
      <t>コウジョウ</t>
    </rPh>
    <rPh sb="7" eb="9">
      <t>シハライ</t>
    </rPh>
    <rPh sb="10" eb="12">
      <t>キョウドウ</t>
    </rPh>
    <phoneticPr fontId="3"/>
  </si>
  <si>
    <t>　１）施設の軽微な補修、農村環境保全活動</t>
    <rPh sb="3" eb="5">
      <t>シセツ</t>
    </rPh>
    <rPh sb="6" eb="8">
      <t>ケイビ</t>
    </rPh>
    <rPh sb="9" eb="11">
      <t>ホシュウ</t>
    </rPh>
    <rPh sb="12" eb="14">
      <t>ノウソン</t>
    </rPh>
    <rPh sb="14" eb="16">
      <t>カンキョウ</t>
    </rPh>
    <rPh sb="16" eb="20">
      <t>ホゼンカツドウ</t>
    </rPh>
    <phoneticPr fontId="3"/>
  </si>
  <si>
    <t>施設の軽微な補修</t>
    <rPh sb="0" eb="2">
      <t>シセツ</t>
    </rPh>
    <rPh sb="3" eb="5">
      <t>ケイビ</t>
    </rPh>
    <rPh sb="6" eb="8">
      <t>ホシュウ</t>
    </rPh>
    <phoneticPr fontId="3"/>
  </si>
  <si>
    <t>機能診断・
計画策定</t>
    <rPh sb="0" eb="2">
      <t>キノウ</t>
    </rPh>
    <rPh sb="2" eb="4">
      <t>シンダン</t>
    </rPh>
    <rPh sb="6" eb="8">
      <t>ケイカク</t>
    </rPh>
    <rPh sb="8" eb="10">
      <t>サクテイ</t>
    </rPh>
    <phoneticPr fontId="3"/>
  </si>
  <si>
    <t>24　農用地の機能診断</t>
    <rPh sb="7" eb="9">
      <t>キノウ</t>
    </rPh>
    <rPh sb="9" eb="11">
      <t>シンダン</t>
    </rPh>
    <phoneticPr fontId="3"/>
  </si>
  <si>
    <t>25　水路の機能診断</t>
    <rPh sb="3" eb="5">
      <t>スイロ</t>
    </rPh>
    <phoneticPr fontId="3"/>
  </si>
  <si>
    <t>26　農道の機能診断</t>
    <rPh sb="3" eb="5">
      <t>ノウドウ</t>
    </rPh>
    <phoneticPr fontId="3"/>
  </si>
  <si>
    <t>27　ため池の機能診断</t>
    <rPh sb="5" eb="6">
      <t>イケ</t>
    </rPh>
    <phoneticPr fontId="3"/>
  </si>
  <si>
    <t>28　年度活動計画の策定</t>
    <rPh sb="3" eb="5">
      <t>ネンド</t>
    </rPh>
    <rPh sb="5" eb="7">
      <t>カツドウ</t>
    </rPh>
    <rPh sb="7" eb="9">
      <t>ケイカク</t>
    </rPh>
    <rPh sb="10" eb="12">
      <t>サクテイ</t>
    </rPh>
    <phoneticPr fontId="3"/>
  </si>
  <si>
    <t>29　機能診断・補修技術等に関する研修</t>
    <rPh sb="14" eb="15">
      <t>カン</t>
    </rPh>
    <phoneticPr fontId="3"/>
  </si>
  <si>
    <t>５年間に１回以上実施</t>
    <rPh sb="1" eb="3">
      <t>ネンカン</t>
    </rPh>
    <rPh sb="5" eb="6">
      <t>カイ</t>
    </rPh>
    <rPh sb="6" eb="8">
      <t>イジョウ</t>
    </rPh>
    <rPh sb="8" eb="10">
      <t>ジッシ</t>
    </rPh>
    <phoneticPr fontId="3"/>
  </si>
  <si>
    <t>30　農用地の軽微な補修等</t>
    <rPh sb="3" eb="6">
      <t>ノウヨウチ</t>
    </rPh>
    <rPh sb="7" eb="9">
      <t>ケイビ</t>
    </rPh>
    <rPh sb="10" eb="13">
      <t>ホシュウトウ</t>
    </rPh>
    <phoneticPr fontId="3"/>
  </si>
  <si>
    <t>機能診断結果に応じて実施</t>
    <phoneticPr fontId="3"/>
  </si>
  <si>
    <t>31　水路の軽微な補修等</t>
    <rPh sb="6" eb="8">
      <t>ケイビ</t>
    </rPh>
    <rPh sb="9" eb="12">
      <t>ホシュウトウ</t>
    </rPh>
    <phoneticPr fontId="3"/>
  </si>
  <si>
    <t>32　農道の軽微な補修等</t>
    <rPh sb="6" eb="8">
      <t>ケイビ</t>
    </rPh>
    <rPh sb="9" eb="12">
      <t>ホシュウトウ</t>
    </rPh>
    <phoneticPr fontId="3"/>
  </si>
  <si>
    <t>33　ため池の軽微な補修等</t>
    <rPh sb="7" eb="9">
      <t>ケイビ</t>
    </rPh>
    <rPh sb="10" eb="13">
      <t>ホシュウトウ</t>
    </rPh>
    <phoneticPr fontId="3"/>
  </si>
  <si>
    <t>農村環境保全活動</t>
    <rPh sb="0" eb="2">
      <t>ノウソン</t>
    </rPh>
    <rPh sb="2" eb="4">
      <t>カンキョウ</t>
    </rPh>
    <rPh sb="4" eb="6">
      <t>ホゼン</t>
    </rPh>
    <rPh sb="6" eb="8">
      <t>カツドウ</t>
    </rPh>
    <phoneticPr fontId="3"/>
  </si>
  <si>
    <t>計画策定</t>
    <rPh sb="0" eb="2">
      <t>ケイカク</t>
    </rPh>
    <rPh sb="2" eb="4">
      <t>サクテイ</t>
    </rPh>
    <phoneticPr fontId="3"/>
  </si>
  <si>
    <t>34　生物多様性保全計画の策定</t>
    <rPh sb="3" eb="5">
      <t>セイブツ</t>
    </rPh>
    <rPh sb="5" eb="8">
      <t>タヨウセイ</t>
    </rPh>
    <rPh sb="8" eb="10">
      <t>ホゼン</t>
    </rPh>
    <rPh sb="10" eb="12">
      <t>ケイカク</t>
    </rPh>
    <rPh sb="13" eb="15">
      <t>サクテイ</t>
    </rPh>
    <phoneticPr fontId="3"/>
  </si>
  <si>
    <t>35　水質保全計画、農地保全計画の策定</t>
    <phoneticPr fontId="3"/>
  </si>
  <si>
    <t>36　景観形成計画、生活環境保全計画の策定</t>
    <rPh sb="3" eb="5">
      <t>ケイカン</t>
    </rPh>
    <rPh sb="5" eb="7">
      <t>ケイセイ</t>
    </rPh>
    <rPh sb="7" eb="9">
      <t>ケイカク</t>
    </rPh>
    <rPh sb="10" eb="12">
      <t>セイカツ</t>
    </rPh>
    <rPh sb="12" eb="14">
      <t>カンキョウ</t>
    </rPh>
    <rPh sb="14" eb="16">
      <t>ホゼン</t>
    </rPh>
    <rPh sb="16" eb="18">
      <t>ケイカク</t>
    </rPh>
    <rPh sb="19" eb="21">
      <t>サクテイ</t>
    </rPh>
    <phoneticPr fontId="3"/>
  </si>
  <si>
    <t>37　水田貯留機能増進計画、地下水かん養活動計画の策定</t>
    <rPh sb="3" eb="5">
      <t>スイデン</t>
    </rPh>
    <rPh sb="5" eb="7">
      <t>チョリュウ</t>
    </rPh>
    <rPh sb="7" eb="9">
      <t>キノウ</t>
    </rPh>
    <rPh sb="9" eb="11">
      <t>ゾウシン</t>
    </rPh>
    <rPh sb="11" eb="13">
      <t>ケイカク</t>
    </rPh>
    <rPh sb="14" eb="17">
      <t>チカスイ</t>
    </rPh>
    <rPh sb="19" eb="20">
      <t>ヨウ</t>
    </rPh>
    <rPh sb="20" eb="22">
      <t>カツドウ</t>
    </rPh>
    <rPh sb="22" eb="24">
      <t>ケイカク</t>
    </rPh>
    <rPh sb="25" eb="27">
      <t>サクテイ</t>
    </rPh>
    <phoneticPr fontId="3"/>
  </si>
  <si>
    <t>38　資源循環計画の策定</t>
    <rPh sb="3" eb="5">
      <t>シゲン</t>
    </rPh>
    <rPh sb="5" eb="7">
      <t>ジュンカン</t>
    </rPh>
    <rPh sb="7" eb="9">
      <t>ケイカク</t>
    </rPh>
    <rPh sb="10" eb="12">
      <t>サクテイ</t>
    </rPh>
    <phoneticPr fontId="3"/>
  </si>
  <si>
    <t>この線より上に行を挿入してください。</t>
    <rPh sb="2" eb="3">
      <t>セン</t>
    </rPh>
    <rPh sb="5" eb="6">
      <t>ウエ</t>
    </rPh>
    <rPh sb="7" eb="8">
      <t>ギョウ</t>
    </rPh>
    <rPh sb="9" eb="11">
      <t>ソウニュウ</t>
    </rPh>
    <phoneticPr fontId="3"/>
  </si>
  <si>
    <t>啓発・普及</t>
    <rPh sb="0" eb="2">
      <t>ケイハツ</t>
    </rPh>
    <rPh sb="3" eb="5">
      <t>フキュウ</t>
    </rPh>
    <phoneticPr fontId="3"/>
  </si>
  <si>
    <t>51　啓発・普及活動</t>
    <rPh sb="3" eb="5">
      <t>ケイハツ</t>
    </rPh>
    <rPh sb="6" eb="8">
      <t>フキュウ</t>
    </rPh>
    <rPh sb="8" eb="10">
      <t>カツドウ</t>
    </rPh>
    <phoneticPr fontId="3"/>
  </si>
  <si>
    <t>　２）多面的機能の増進を図る活動（任意）</t>
    <rPh sb="3" eb="6">
      <t>タメンテキ</t>
    </rPh>
    <rPh sb="6" eb="8">
      <t>キノウ</t>
    </rPh>
    <rPh sb="9" eb="11">
      <t>ゾウシン</t>
    </rPh>
    <rPh sb="12" eb="13">
      <t>ハカ</t>
    </rPh>
    <rPh sb="14" eb="16">
      <t>カツドウ</t>
    </rPh>
    <rPh sb="17" eb="19">
      <t>ニンイ</t>
    </rPh>
    <phoneticPr fontId="3"/>
  </si>
  <si>
    <t>※毎年度実施するものに○を記入してください。</t>
    <rPh sb="1" eb="4">
      <t>マイネンド</t>
    </rPh>
    <phoneticPr fontId="3"/>
  </si>
  <si>
    <t>多面的機能の増進を
図る活動</t>
    <rPh sb="0" eb="3">
      <t>タメンテキ</t>
    </rPh>
    <rPh sb="3" eb="5">
      <t>キノウ</t>
    </rPh>
    <rPh sb="6" eb="8">
      <t>ゾウシン</t>
    </rPh>
    <rPh sb="10" eb="11">
      <t>ハカ</t>
    </rPh>
    <rPh sb="12" eb="14">
      <t>カツドウ</t>
    </rPh>
    <phoneticPr fontId="3"/>
  </si>
  <si>
    <t>52　遊休農地の有効活用</t>
    <rPh sb="3" eb="5">
      <t>ユウキュウ</t>
    </rPh>
    <rPh sb="5" eb="7">
      <t>ノウチ</t>
    </rPh>
    <rPh sb="8" eb="10">
      <t>ユウコウ</t>
    </rPh>
    <rPh sb="10" eb="12">
      <t>カツヨウ</t>
    </rPh>
    <phoneticPr fontId="1"/>
  </si>
  <si>
    <t>53　鳥獣被害防止対策及び環境改善活動の強化</t>
    <rPh sb="3" eb="5">
      <t>チョウジュウ</t>
    </rPh>
    <rPh sb="5" eb="7">
      <t>ヒガイ</t>
    </rPh>
    <rPh sb="7" eb="9">
      <t>ボウシ</t>
    </rPh>
    <rPh sb="9" eb="11">
      <t>タイサク</t>
    </rPh>
    <rPh sb="11" eb="12">
      <t>オヨ</t>
    </rPh>
    <phoneticPr fontId="3"/>
  </si>
  <si>
    <t>54　地域住民による直営施工</t>
    <rPh sb="3" eb="5">
      <t>チイキ</t>
    </rPh>
    <rPh sb="5" eb="7">
      <t>ジュウミン</t>
    </rPh>
    <rPh sb="10" eb="12">
      <t>チョクエイ</t>
    </rPh>
    <rPh sb="12" eb="14">
      <t>セコウ</t>
    </rPh>
    <phoneticPr fontId="1"/>
  </si>
  <si>
    <t>55　防災・減災力の強化</t>
    <rPh sb="3" eb="5">
      <t>ボウサイ</t>
    </rPh>
    <rPh sb="6" eb="7">
      <t>ゲン</t>
    </rPh>
    <rPh sb="7" eb="8">
      <t>サイ</t>
    </rPh>
    <rPh sb="8" eb="9">
      <t>リョク</t>
    </rPh>
    <rPh sb="10" eb="12">
      <t>キョウカ</t>
    </rPh>
    <phoneticPr fontId="1"/>
  </si>
  <si>
    <t>56　農村環境保全活動の幅広い展開</t>
    <rPh sb="3" eb="5">
      <t>ノウソン</t>
    </rPh>
    <rPh sb="5" eb="7">
      <t>カンキョウ</t>
    </rPh>
    <rPh sb="7" eb="9">
      <t>ホゼン</t>
    </rPh>
    <rPh sb="9" eb="11">
      <t>カツドウ</t>
    </rPh>
    <rPh sb="12" eb="14">
      <t>ハバヒロ</t>
    </rPh>
    <rPh sb="15" eb="17">
      <t>テンカイ</t>
    </rPh>
    <phoneticPr fontId="1"/>
  </si>
  <si>
    <t>57　やすらぎ・福祉及び教育機能の活用</t>
    <rPh sb="8" eb="10">
      <t>フクシ</t>
    </rPh>
    <rPh sb="10" eb="11">
      <t>オヨ</t>
    </rPh>
    <rPh sb="12" eb="14">
      <t>キョウイク</t>
    </rPh>
    <rPh sb="14" eb="16">
      <t>キノウ</t>
    </rPh>
    <rPh sb="17" eb="19">
      <t>カツヨウ</t>
    </rPh>
    <phoneticPr fontId="1"/>
  </si>
  <si>
    <t>58　農村文化の伝承を通じた農村コミュニティの強化</t>
    <rPh sb="3" eb="5">
      <t>ノウソン</t>
    </rPh>
    <rPh sb="5" eb="7">
      <t>ブンカ</t>
    </rPh>
    <rPh sb="8" eb="10">
      <t>デンショウ</t>
    </rPh>
    <rPh sb="11" eb="12">
      <t>ツウ</t>
    </rPh>
    <rPh sb="14" eb="16">
      <t>ノウソン</t>
    </rPh>
    <rPh sb="23" eb="25">
      <t>キョウカ</t>
    </rPh>
    <phoneticPr fontId="1"/>
  </si>
  <si>
    <t>58-2　広域活動組織における活動支援班による活動の実施</t>
    <phoneticPr fontId="3"/>
  </si>
  <si>
    <t>58-3　水管理を通じた環境負荷低減活動の強化</t>
    <phoneticPr fontId="3"/>
  </si>
  <si>
    <t>59　都道府県、市町村が特に認める活動</t>
    <rPh sb="3" eb="7">
      <t>トドウフケン</t>
    </rPh>
    <rPh sb="8" eb="11">
      <t>シチョウソン</t>
    </rPh>
    <rPh sb="12" eb="13">
      <t>トク</t>
    </rPh>
    <rPh sb="14" eb="15">
      <t>ミト</t>
    </rPh>
    <rPh sb="17" eb="19">
      <t>カツドウ</t>
    </rPh>
    <phoneticPr fontId="1"/>
  </si>
  <si>
    <t>60　広報活動・農村関係人口の拡大</t>
    <rPh sb="3" eb="5">
      <t>コウホウ</t>
    </rPh>
    <rPh sb="5" eb="7">
      <t>カツドウ</t>
    </rPh>
    <rPh sb="8" eb="10">
      <t>ノウソン</t>
    </rPh>
    <rPh sb="10" eb="12">
      <t>カンケイ</t>
    </rPh>
    <rPh sb="12" eb="14">
      <t>ジンコウ</t>
    </rPh>
    <rPh sb="15" eb="17">
      <t>カクダイ</t>
    </rPh>
    <phoneticPr fontId="3"/>
  </si>
  <si>
    <t>※増進を図る活動を実施する場合は、活動項目を選択した上で、毎年度実施するとともに、「60 広報活動・農村関係人口の拡大」を毎年度実施してください。
　ただし、農業地域類型区分の「中間農業地域」または「山間農業地域」、地域振興立法８法地域においては「60 広報活動・農村関係人口の拡大」は必須ではありません。</t>
    <rPh sb="1" eb="3">
      <t>ゾウシン</t>
    </rPh>
    <rPh sb="4" eb="5">
      <t>ハカ</t>
    </rPh>
    <rPh sb="6" eb="8">
      <t>カツドウ</t>
    </rPh>
    <rPh sb="9" eb="11">
      <t>ジッシ</t>
    </rPh>
    <rPh sb="13" eb="15">
      <t>バアイ</t>
    </rPh>
    <rPh sb="17" eb="19">
      <t>カツドウ</t>
    </rPh>
    <rPh sb="19" eb="21">
      <t>コウモク</t>
    </rPh>
    <rPh sb="22" eb="24">
      <t>センタク</t>
    </rPh>
    <rPh sb="26" eb="27">
      <t>ウエ</t>
    </rPh>
    <rPh sb="29" eb="32">
      <t>マイネンド</t>
    </rPh>
    <rPh sb="32" eb="34">
      <t>ジッシ</t>
    </rPh>
    <rPh sb="45" eb="47">
      <t>コウホウ</t>
    </rPh>
    <rPh sb="47" eb="49">
      <t>カツドウ</t>
    </rPh>
    <rPh sb="50" eb="54">
      <t>ノウソンカンケイ</t>
    </rPh>
    <rPh sb="54" eb="56">
      <t>ジンコウ</t>
    </rPh>
    <rPh sb="57" eb="59">
      <t>カクダイ</t>
    </rPh>
    <rPh sb="61" eb="64">
      <t>マイネンド</t>
    </rPh>
    <rPh sb="64" eb="66">
      <t>ジッシ</t>
    </rPh>
    <rPh sb="143" eb="145">
      <t>ヒッス</t>
    </rPh>
    <phoneticPr fontId="3"/>
  </si>
  <si>
    <t>「56 農村環境保全活動の幅広い展開」を選択した場合
「①農村環境保全活動を１テーマ追加」又は「②高度な保全活動の実施」のいずれかを選択し、実施する活動を選択してください。</t>
    <rPh sb="30" eb="32">
      <t>ノウソン</t>
    </rPh>
    <rPh sb="32" eb="34">
      <t>カンキョウ</t>
    </rPh>
    <rPh sb="34" eb="36">
      <t>ホゼン</t>
    </rPh>
    <rPh sb="36" eb="38">
      <t>カツドウ</t>
    </rPh>
    <rPh sb="43" eb="45">
      <t>ツイカ</t>
    </rPh>
    <rPh sb="46" eb="47">
      <t>マタ</t>
    </rPh>
    <rPh sb="50" eb="52">
      <t>コウド</t>
    </rPh>
    <rPh sb="53" eb="57">
      <t>ホゼンカツドウ</t>
    </rPh>
    <rPh sb="58" eb="60">
      <t>ジッシ</t>
    </rPh>
    <rPh sb="67" eb="69">
      <t>センタク</t>
    </rPh>
    <rPh sb="71" eb="73">
      <t>ジッシ</t>
    </rPh>
    <rPh sb="75" eb="77">
      <t>カツドウ</t>
    </rPh>
    <rPh sb="78" eb="80">
      <t>センタク</t>
    </rPh>
    <phoneticPr fontId="3"/>
  </si>
  <si>
    <t>①農村環境保全活動を１テーマ追加</t>
    <phoneticPr fontId="3"/>
  </si>
  <si>
    <t>・・・追加する農村環境保全活動</t>
    <rPh sb="3" eb="5">
      <t>ツイカ</t>
    </rPh>
    <rPh sb="7" eb="9">
      <t>ノウソン</t>
    </rPh>
    <rPh sb="9" eb="11">
      <t>カンキョウ</t>
    </rPh>
    <rPh sb="11" eb="13">
      <t>ホゼン</t>
    </rPh>
    <rPh sb="13" eb="15">
      <t>カツドウ</t>
    </rPh>
    <phoneticPr fontId="3"/>
  </si>
  <si>
    <t>水質保全</t>
    <rPh sb="0" eb="2">
      <t>スイシツ</t>
    </rPh>
    <rPh sb="2" eb="4">
      <t>ホゼン</t>
    </rPh>
    <phoneticPr fontId="1"/>
  </si>
  <si>
    <t>②「高度な保全活動の実施」</t>
    <phoneticPr fontId="3"/>
  </si>
  <si>
    <t>・・・高度な保全活動の活動項目</t>
    <rPh sb="3" eb="5">
      <t>コウド</t>
    </rPh>
    <rPh sb="6" eb="8">
      <t>ホゼン</t>
    </rPh>
    <rPh sb="8" eb="10">
      <t>カツドウ</t>
    </rPh>
    <rPh sb="11" eb="13">
      <t>カツドウ</t>
    </rPh>
    <rPh sb="13" eb="15">
      <t>コウモク</t>
    </rPh>
    <phoneticPr fontId="3"/>
  </si>
  <si>
    <t>「58-3 水管理を通じた環境負荷低減活動の強化」を選択した場合
実施する取組の実施予定面積を記入してください。</t>
    <rPh sb="6" eb="9">
      <t>ミズカンリ</t>
    </rPh>
    <rPh sb="10" eb="11">
      <t>ツウ</t>
    </rPh>
    <rPh sb="13" eb="19">
      <t>カンキョウフカテイゲン</t>
    </rPh>
    <rPh sb="19" eb="21">
      <t>カツドウ</t>
    </rPh>
    <rPh sb="22" eb="24">
      <t>キョウカ</t>
    </rPh>
    <rPh sb="34" eb="36">
      <t>ジッシ</t>
    </rPh>
    <rPh sb="38" eb="40">
      <t>トリクミ</t>
    </rPh>
    <rPh sb="41" eb="43">
      <t>ジッシ</t>
    </rPh>
    <rPh sb="43" eb="45">
      <t>ヨテイ</t>
    </rPh>
    <rPh sb="45" eb="47">
      <t>メンセキ</t>
    </rPh>
    <rPh sb="48" eb="50">
      <t>キニュウ</t>
    </rPh>
    <phoneticPr fontId="3"/>
  </si>
  <si>
    <t>長期中干し</t>
    <rPh sb="0" eb="4">
      <t>チョウキナカボシ</t>
    </rPh>
    <phoneticPr fontId="41"/>
  </si>
  <si>
    <t>冬期湛水</t>
    <rPh sb="0" eb="4">
      <t>トウキタンスイ</t>
    </rPh>
    <phoneticPr fontId="41"/>
  </si>
  <si>
    <t>夏期湛水</t>
    <rPh sb="0" eb="4">
      <t>カキタンスイ</t>
    </rPh>
    <phoneticPr fontId="41"/>
  </si>
  <si>
    <t>中干し延期</t>
    <rPh sb="0" eb="2">
      <t>ナカボシ</t>
    </rPh>
    <rPh sb="3" eb="5">
      <t>エンキ</t>
    </rPh>
    <phoneticPr fontId="41"/>
  </si>
  <si>
    <t>江の設置（作溝実施）</t>
    <rPh sb="0" eb="1">
      <t>エ</t>
    </rPh>
    <rPh sb="2" eb="4">
      <t>セッチ</t>
    </rPh>
    <rPh sb="5" eb="6">
      <t>ツク</t>
    </rPh>
    <rPh sb="6" eb="7">
      <t>ミゾ</t>
    </rPh>
    <rPh sb="7" eb="9">
      <t>ジッシ</t>
    </rPh>
    <phoneticPr fontId="41"/>
  </si>
  <si>
    <t>江の設置（作溝未実施）</t>
    <rPh sb="0" eb="1">
      <t>エ</t>
    </rPh>
    <rPh sb="2" eb="4">
      <t>セッチ</t>
    </rPh>
    <rPh sb="5" eb="6">
      <t>ツク</t>
    </rPh>
    <rPh sb="6" eb="7">
      <t>ミゾ</t>
    </rPh>
    <rPh sb="7" eb="8">
      <t>ミ</t>
    </rPh>
    <rPh sb="8" eb="10">
      <t>ジッシ</t>
    </rPh>
    <phoneticPr fontId="41"/>
  </si>
  <si>
    <t>「59 都道府県、市町村が特に認める活動」を選択した場合
具体的な活動内容を記載してください。</t>
    <rPh sb="4" eb="8">
      <t>トドウフケン</t>
    </rPh>
    <rPh sb="9" eb="12">
      <t>シチョウソン</t>
    </rPh>
    <rPh sb="13" eb="14">
      <t>トク</t>
    </rPh>
    <rPh sb="15" eb="16">
      <t>ミト</t>
    </rPh>
    <rPh sb="18" eb="20">
      <t>カツドウ</t>
    </rPh>
    <rPh sb="22" eb="24">
      <t>センタク</t>
    </rPh>
    <rPh sb="26" eb="28">
      <t>バアイ</t>
    </rPh>
    <rPh sb="30" eb="33">
      <t>グタイテキ</t>
    </rPh>
    <rPh sb="34" eb="36">
      <t>カツドウ</t>
    </rPh>
    <rPh sb="36" eb="38">
      <t>ナイヨウ</t>
    </rPh>
    <rPh sb="39" eb="41">
      <t>キサイ</t>
    </rPh>
    <phoneticPr fontId="3"/>
  </si>
  <si>
    <t>活動の計画</t>
    <rPh sb="0" eb="2">
      <t>カツドウ</t>
    </rPh>
    <rPh sb="3" eb="5">
      <t>ケイカク</t>
    </rPh>
    <phoneticPr fontId="3"/>
  </si>
  <si>
    <t>組織名：</t>
    <rPh sb="0" eb="3">
      <t>ソシキメイ</t>
    </rPh>
    <phoneticPr fontId="3"/>
  </si>
  <si>
    <t>○</t>
    <phoneticPr fontId="3"/>
  </si>
  <si>
    <t>○○保全協議会</t>
    <rPh sb="2" eb="7">
      <t>ホゼンキョウギカイ</t>
    </rPh>
    <phoneticPr fontId="3"/>
  </si>
  <si>
    <t>活動記録で選択された取組番号から、区分、項目、取組を自動入力するための表</t>
    <rPh sb="0" eb="2">
      <t>カツドウ</t>
    </rPh>
    <rPh sb="2" eb="4">
      <t>キロク</t>
    </rPh>
    <rPh sb="5" eb="7">
      <t>センタク</t>
    </rPh>
    <rPh sb="10" eb="12">
      <t>トリク</t>
    </rPh>
    <rPh sb="12" eb="14">
      <t>バンゴウ</t>
    </rPh>
    <rPh sb="17" eb="19">
      <t>クブン</t>
    </rPh>
    <rPh sb="20" eb="22">
      <t>コウモク</t>
    </rPh>
    <rPh sb="23" eb="25">
      <t>トリク</t>
    </rPh>
    <rPh sb="26" eb="28">
      <t>ジドウ</t>
    </rPh>
    <rPh sb="28" eb="30">
      <t>ニュウリョク</t>
    </rPh>
    <rPh sb="35" eb="36">
      <t>ヒョウ</t>
    </rPh>
    <phoneticPr fontId="1"/>
  </si>
  <si>
    <t>実施回数のカウント</t>
    <rPh sb="0" eb="2">
      <t>ジッシ</t>
    </rPh>
    <rPh sb="2" eb="4">
      <t>カイスウ</t>
    </rPh>
    <phoneticPr fontId="1"/>
  </si>
  <si>
    <t>←活動記録に取組番号が入力された回数をカウントし、これをもとに実施状況報告書の「実施欄」の○、×を判定しています。</t>
    <rPh sb="49" eb="51">
      <t>ハンテイ</t>
    </rPh>
    <phoneticPr fontId="1"/>
  </si>
  <si>
    <r>
      <t>都道府県の要綱基本方針において取組を追加した場合の設定方法</t>
    </r>
    <r>
      <rPr>
        <b/>
        <sz val="12"/>
        <rFont val="Meiryo UI"/>
        <family val="3"/>
        <charset val="128"/>
      </rPr>
      <t>（県の担当者が作業してください）</t>
    </r>
    <rPh sb="0" eb="4">
      <t>トドウフケン</t>
    </rPh>
    <rPh sb="5" eb="7">
      <t>ヨウコウ</t>
    </rPh>
    <rPh sb="7" eb="9">
      <t>キホン</t>
    </rPh>
    <rPh sb="9" eb="11">
      <t>ホウシン</t>
    </rPh>
    <rPh sb="15" eb="17">
      <t>トリク</t>
    </rPh>
    <rPh sb="18" eb="20">
      <t>ツイカ</t>
    </rPh>
    <rPh sb="22" eb="24">
      <t>バアイ</t>
    </rPh>
    <rPh sb="25" eb="27">
      <t>セッテイ</t>
    </rPh>
    <rPh sb="27" eb="29">
      <t>ホウホウ</t>
    </rPh>
    <rPh sb="30" eb="31">
      <t>ケン</t>
    </rPh>
    <rPh sb="32" eb="35">
      <t>タントウシャ</t>
    </rPh>
    <rPh sb="36" eb="38">
      <t>サギョウ</t>
    </rPh>
    <phoneticPr fontId="1"/>
  </si>
  <si>
    <t>A.■か□</t>
    <phoneticPr fontId="3"/>
  </si>
  <si>
    <t>B.○か空白</t>
    <rPh sb="4" eb="6">
      <t>クウハク</t>
    </rPh>
    <phoneticPr fontId="3"/>
  </si>
  <si>
    <t>C.○か－か×</t>
    <phoneticPr fontId="3"/>
  </si>
  <si>
    <t>D.農村環境保全活動のテーマ</t>
    <rPh sb="2" eb="4">
      <t>ノウソン</t>
    </rPh>
    <rPh sb="4" eb="6">
      <t>カンキョウ</t>
    </rPh>
    <rPh sb="6" eb="10">
      <t>ホゼンカツドウ</t>
    </rPh>
    <phoneticPr fontId="1"/>
  </si>
  <si>
    <t>E.高度な保全活動</t>
    <rPh sb="2" eb="4">
      <t>コウド</t>
    </rPh>
    <rPh sb="5" eb="9">
      <t>ホゼンカツドウ</t>
    </rPh>
    <phoneticPr fontId="1"/>
  </si>
  <si>
    <t>F.施設（長寿命化）</t>
    <rPh sb="2" eb="4">
      <t>シセツ</t>
    </rPh>
    <rPh sb="5" eb="9">
      <t>チョウジュミョウカ</t>
    </rPh>
    <phoneticPr fontId="1"/>
  </si>
  <si>
    <t>G.単位</t>
    <rPh sb="2" eb="4">
      <t>タンイ</t>
    </rPh>
    <phoneticPr fontId="1"/>
  </si>
  <si>
    <t>H.構成員一覧の分類</t>
    <rPh sb="2" eb="5">
      <t>コウセイイン</t>
    </rPh>
    <rPh sb="5" eb="7">
      <t>イチラン</t>
    </rPh>
    <rPh sb="8" eb="10">
      <t>ブンルイ</t>
    </rPh>
    <phoneticPr fontId="1"/>
  </si>
  <si>
    <t>I.金銭出納簿の区分</t>
    <rPh sb="2" eb="4">
      <t>キンセン</t>
    </rPh>
    <rPh sb="4" eb="7">
      <t>スイトウボ</t>
    </rPh>
    <rPh sb="8" eb="10">
      <t>クブン</t>
    </rPh>
    <phoneticPr fontId="1"/>
  </si>
  <si>
    <t>J.金銭出納簿の収支の分類</t>
    <rPh sb="2" eb="4">
      <t>キンセン</t>
    </rPh>
    <rPh sb="4" eb="7">
      <t>スイトウボ</t>
    </rPh>
    <rPh sb="8" eb="10">
      <t>シュウシ</t>
    </rPh>
    <rPh sb="11" eb="13">
      <t>ブンルイ</t>
    </rPh>
    <phoneticPr fontId="1"/>
  </si>
  <si>
    <t>プルダウン用</t>
    <rPh sb="5" eb="6">
      <t>ヨウ</t>
    </rPh>
    <phoneticPr fontId="3"/>
  </si>
  <si>
    <t>番号</t>
    <rPh sb="0" eb="2">
      <t>バンゴウ</t>
    </rPh>
    <phoneticPr fontId="3"/>
  </si>
  <si>
    <t>番号</t>
    <rPh sb="0" eb="2">
      <t>バンゴウ</t>
    </rPh>
    <phoneticPr fontId="1"/>
  </si>
  <si>
    <t>支払区分</t>
    <rPh sb="0" eb="2">
      <t>シハライ</t>
    </rPh>
    <rPh sb="2" eb="4">
      <t>クブン</t>
    </rPh>
    <phoneticPr fontId="3"/>
  </si>
  <si>
    <t>活動項目</t>
    <rPh sb="0" eb="2">
      <t>カツドウ</t>
    </rPh>
    <rPh sb="2" eb="4">
      <t>コウモク</t>
    </rPh>
    <phoneticPr fontId="1"/>
  </si>
  <si>
    <t>取組</t>
    <rPh sb="0" eb="2">
      <t>トリクミ</t>
    </rPh>
    <phoneticPr fontId="3"/>
  </si>
  <si>
    <t>要綱基本方針において取組を追加した場合、以下の方法により修正することができます。</t>
    <rPh sb="0" eb="2">
      <t>ヨウコウ</t>
    </rPh>
    <rPh sb="2" eb="4">
      <t>キホン</t>
    </rPh>
    <rPh sb="4" eb="6">
      <t>ホウシン</t>
    </rPh>
    <rPh sb="10" eb="12">
      <t>トリクミ</t>
    </rPh>
    <rPh sb="13" eb="15">
      <t>ツイカ</t>
    </rPh>
    <rPh sb="17" eb="18">
      <t>バ</t>
    </rPh>
    <rPh sb="18" eb="19">
      <t>ゴウ</t>
    </rPh>
    <rPh sb="20" eb="22">
      <t>イカ</t>
    </rPh>
    <rPh sb="23" eb="25">
      <t>ホウホウ</t>
    </rPh>
    <rPh sb="28" eb="30">
      <t>シュウセイ</t>
    </rPh>
    <phoneticPr fontId="1"/>
  </si>
  <si>
    <t>■</t>
    <phoneticPr fontId="3"/>
  </si>
  <si>
    <t>生態系保全</t>
    <rPh sb="0" eb="3">
      <t>セイタイケイ</t>
    </rPh>
    <rPh sb="3" eb="5">
      <t>ホゼン</t>
    </rPh>
    <phoneticPr fontId="3"/>
  </si>
  <si>
    <t>生態系保全</t>
    <rPh sb="0" eb="3">
      <t>セイタイケイ</t>
    </rPh>
    <rPh sb="3" eb="5">
      <t>ホゼン</t>
    </rPh>
    <phoneticPr fontId="1"/>
  </si>
  <si>
    <t>循環かんがいによる水質保全</t>
    <rPh sb="0" eb="2">
      <t>ジュンカン</t>
    </rPh>
    <rPh sb="9" eb="11">
      <t>スイシツ</t>
    </rPh>
    <rPh sb="11" eb="13">
      <t>ホゼン</t>
    </rPh>
    <phoneticPr fontId="1"/>
  </si>
  <si>
    <t>水路</t>
    <rPh sb="0" eb="2">
      <t>スイロ</t>
    </rPh>
    <phoneticPr fontId="1"/>
  </si>
  <si>
    <t>61　水路の補修</t>
    <rPh sb="3" eb="5">
      <t>スイロ</t>
    </rPh>
    <rPh sb="6" eb="8">
      <t>ホシュウ</t>
    </rPh>
    <phoneticPr fontId="1"/>
  </si>
  <si>
    <t>62　水路の更新等</t>
    <rPh sb="3" eb="5">
      <t>スイロ</t>
    </rPh>
    <rPh sb="6" eb="8">
      <t>コウシン</t>
    </rPh>
    <rPh sb="8" eb="9">
      <t>トウ</t>
    </rPh>
    <phoneticPr fontId="1"/>
  </si>
  <si>
    <t>km</t>
    <phoneticPr fontId="1"/>
  </si>
  <si>
    <t>１.農業者個人</t>
    <rPh sb="2" eb="5">
      <t>ノウギョウシャ</t>
    </rPh>
    <rPh sb="5" eb="7">
      <t>コジン</t>
    </rPh>
    <phoneticPr fontId="1"/>
  </si>
  <si>
    <t>１.前年度持越</t>
    <rPh sb="2" eb="5">
      <t>ゼンネンド</t>
    </rPh>
    <rPh sb="5" eb="7">
      <t>モチコシ</t>
    </rPh>
    <phoneticPr fontId="1"/>
  </si>
  <si>
    <t>-</t>
    <phoneticPr fontId="3"/>
  </si>
  <si>
    <t>事務処理</t>
    <rPh sb="0" eb="2">
      <t>ジム</t>
    </rPh>
    <rPh sb="2" eb="4">
      <t>ショリ</t>
    </rPh>
    <phoneticPr fontId="3"/>
  </si>
  <si>
    <t>200 事務処理</t>
  </si>
  <si>
    <t>●共通：活動記録で、追加した取組番号を入力できるようにする</t>
    <rPh sb="1" eb="3">
      <t>キョウツウ</t>
    </rPh>
    <rPh sb="4" eb="6">
      <t>カツドウ</t>
    </rPh>
    <rPh sb="6" eb="8">
      <t>キロク</t>
    </rPh>
    <rPh sb="10" eb="12">
      <t>ツイカ</t>
    </rPh>
    <rPh sb="14" eb="15">
      <t>ト</t>
    </rPh>
    <rPh sb="15" eb="16">
      <t>ク</t>
    </rPh>
    <rPh sb="16" eb="18">
      <t>バンゴウ</t>
    </rPh>
    <rPh sb="19" eb="21">
      <t>ニュウリョク</t>
    </rPh>
    <phoneticPr fontId="1"/>
  </si>
  <si>
    <t>□</t>
    <phoneticPr fontId="3"/>
  </si>
  <si>
    <t>－</t>
    <phoneticPr fontId="1"/>
  </si>
  <si>
    <t>水質保全</t>
    <rPh sb="0" eb="2">
      <t>スイシツ</t>
    </rPh>
    <rPh sb="2" eb="4">
      <t>ホゼン</t>
    </rPh>
    <phoneticPr fontId="3"/>
  </si>
  <si>
    <t>浄化水路による水質保全</t>
    <rPh sb="0" eb="2">
      <t>ジョウカ</t>
    </rPh>
    <rPh sb="2" eb="4">
      <t>スイロ</t>
    </rPh>
    <rPh sb="7" eb="9">
      <t>スイシツ</t>
    </rPh>
    <rPh sb="9" eb="11">
      <t>ホゼン</t>
    </rPh>
    <phoneticPr fontId="1"/>
  </si>
  <si>
    <t>農道</t>
    <rPh sb="0" eb="2">
      <t>ノウドウ</t>
    </rPh>
    <phoneticPr fontId="1"/>
  </si>
  <si>
    <t>63　農道の補修</t>
    <rPh sb="3" eb="5">
      <t>ノウドウ</t>
    </rPh>
    <rPh sb="6" eb="8">
      <t>ホシュウ</t>
    </rPh>
    <phoneticPr fontId="1"/>
  </si>
  <si>
    <t>64　農道の更新等</t>
    <rPh sb="3" eb="5">
      <t>ノウドウ</t>
    </rPh>
    <rPh sb="6" eb="8">
      <t>コウシン</t>
    </rPh>
    <rPh sb="8" eb="9">
      <t>トウ</t>
    </rPh>
    <phoneticPr fontId="1"/>
  </si>
  <si>
    <t>箇所</t>
    <rPh sb="0" eb="2">
      <t>カショ</t>
    </rPh>
    <phoneticPr fontId="1"/>
  </si>
  <si>
    <t>２.農事組合法人</t>
    <rPh sb="2" eb="4">
      <t>ノウジ</t>
    </rPh>
    <rPh sb="4" eb="6">
      <t>クミアイ</t>
    </rPh>
    <rPh sb="6" eb="8">
      <t>ホウジン</t>
    </rPh>
    <phoneticPr fontId="1"/>
  </si>
  <si>
    <t>２.交付金</t>
    <rPh sb="2" eb="5">
      <t>コウフキン</t>
    </rPh>
    <phoneticPr fontId="1"/>
  </si>
  <si>
    <t>会議</t>
    <rPh sb="0" eb="2">
      <t>カイギ</t>
    </rPh>
    <phoneticPr fontId="3"/>
  </si>
  <si>
    <t>300 会議</t>
  </si>
  <si>
    <t>　１）「取組番号早見表シート」及び「取組番号シート」に番号、支払区分、活動項目、取組を追加する。</t>
    <rPh sb="4" eb="6">
      <t>トリクミ</t>
    </rPh>
    <rPh sb="6" eb="8">
      <t>バンゴウ</t>
    </rPh>
    <rPh sb="8" eb="11">
      <t>ハヤミヒョウ</t>
    </rPh>
    <rPh sb="15" eb="16">
      <t>オヨ</t>
    </rPh>
    <rPh sb="18" eb="20">
      <t>トリクミ</t>
    </rPh>
    <rPh sb="20" eb="22">
      <t>バンゴウ</t>
    </rPh>
    <rPh sb="27" eb="29">
      <t>バンゴウ</t>
    </rPh>
    <rPh sb="30" eb="32">
      <t>シハライ</t>
    </rPh>
    <rPh sb="32" eb="34">
      <t>クブン</t>
    </rPh>
    <rPh sb="35" eb="37">
      <t>カツドウ</t>
    </rPh>
    <rPh sb="37" eb="39">
      <t>コウモク</t>
    </rPh>
    <rPh sb="40" eb="42">
      <t>トリクミ</t>
    </rPh>
    <rPh sb="43" eb="45">
      <t>ツイカ</t>
    </rPh>
    <phoneticPr fontId="1"/>
  </si>
  <si>
    <t>×</t>
    <phoneticPr fontId="1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</si>
  <si>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3"/>
  </si>
  <si>
    <t>景観形成・生活環境保全</t>
    <rPh sb="0" eb="2">
      <t>ケイカン</t>
    </rPh>
    <rPh sb="2" eb="4">
      <t>ケイセイ</t>
    </rPh>
    <rPh sb="5" eb="7">
      <t>セイカツ</t>
    </rPh>
    <rPh sb="7" eb="9">
      <t>カンキョウ</t>
    </rPh>
    <rPh sb="9" eb="11">
      <t>ホゼン</t>
    </rPh>
    <phoneticPr fontId="1"/>
  </si>
  <si>
    <t>地下水かん養</t>
    <rPh sb="0" eb="3">
      <t>チカスイ</t>
    </rPh>
    <rPh sb="5" eb="6">
      <t>ヨウ</t>
    </rPh>
    <phoneticPr fontId="1"/>
  </si>
  <si>
    <t>ため池</t>
    <rPh sb="2" eb="3">
      <t>イケ</t>
    </rPh>
    <phoneticPr fontId="1"/>
  </si>
  <si>
    <t>65　ため池の補修</t>
    <rPh sb="5" eb="6">
      <t>イケ</t>
    </rPh>
    <rPh sb="7" eb="9">
      <t>ホシュウ</t>
    </rPh>
    <phoneticPr fontId="1"/>
  </si>
  <si>
    <t>66　ため池（附帯施設）の更新等</t>
    <rPh sb="5" eb="6">
      <t>イケ</t>
    </rPh>
    <rPh sb="7" eb="9">
      <t>フタイ</t>
    </rPh>
    <rPh sb="9" eb="11">
      <t>シセツ</t>
    </rPh>
    <rPh sb="13" eb="15">
      <t>コウシン</t>
    </rPh>
    <rPh sb="15" eb="16">
      <t>トウ</t>
    </rPh>
    <phoneticPr fontId="1"/>
  </si>
  <si>
    <t>３.営農組合</t>
    <rPh sb="2" eb="4">
      <t>エイノウ</t>
    </rPh>
    <rPh sb="4" eb="6">
      <t>クミアイ</t>
    </rPh>
    <phoneticPr fontId="1"/>
  </si>
  <si>
    <t>３.利子等</t>
    <rPh sb="2" eb="4">
      <t>リシ</t>
    </rPh>
    <rPh sb="4" eb="5">
      <t>トウ</t>
    </rPh>
    <phoneticPr fontId="1"/>
  </si>
  <si>
    <t>　２）「選択肢」シートのP列～T列の74行以降に行を挿入し、追加した取組番号、支払区分、活動項目、取組を入力する。</t>
    <rPh sb="4" eb="7">
      <t>センタクシ</t>
    </rPh>
    <rPh sb="13" eb="14">
      <t>レツ</t>
    </rPh>
    <rPh sb="16" eb="17">
      <t>レツ</t>
    </rPh>
    <rPh sb="20" eb="21">
      <t>ギョウ</t>
    </rPh>
    <rPh sb="21" eb="23">
      <t>イコウ</t>
    </rPh>
    <rPh sb="24" eb="25">
      <t>ギョウ</t>
    </rPh>
    <rPh sb="26" eb="28">
      <t>ソウニュウ</t>
    </rPh>
    <rPh sb="30" eb="32">
      <t>ツイカ</t>
    </rPh>
    <rPh sb="34" eb="36">
      <t>トリクミ</t>
    </rPh>
    <rPh sb="36" eb="38">
      <t>バンゴウ</t>
    </rPh>
    <rPh sb="39" eb="41">
      <t>シハライ</t>
    </rPh>
    <rPh sb="41" eb="43">
      <t>クブン</t>
    </rPh>
    <rPh sb="44" eb="46">
      <t>カツドウ</t>
    </rPh>
    <rPh sb="46" eb="48">
      <t>コウモク</t>
    </rPh>
    <rPh sb="49" eb="51">
      <t>トリクミ</t>
    </rPh>
    <rPh sb="52" eb="54">
      <t>ニュウリョク</t>
    </rPh>
    <phoneticPr fontId="1"/>
  </si>
  <si>
    <t>水田貯留・地下水かん養</t>
    <rPh sb="0" eb="2">
      <t>スイデン</t>
    </rPh>
    <rPh sb="2" eb="4">
      <t>チョリュウ</t>
    </rPh>
    <rPh sb="5" eb="8">
      <t>チカスイ</t>
    </rPh>
    <rPh sb="10" eb="11">
      <t>ヨウ</t>
    </rPh>
    <phoneticPr fontId="3"/>
  </si>
  <si>
    <t>水田貯留・地下水かん養</t>
    <rPh sb="0" eb="2">
      <t>スイデン</t>
    </rPh>
    <rPh sb="2" eb="4">
      <t>チョリュウ</t>
    </rPh>
    <rPh sb="5" eb="8">
      <t>チカスイ</t>
    </rPh>
    <rPh sb="10" eb="11">
      <t>ヨウ</t>
    </rPh>
    <phoneticPr fontId="1"/>
  </si>
  <si>
    <t>持続的な水管理</t>
    <rPh sb="0" eb="3">
      <t>ジゾクテキ</t>
    </rPh>
    <rPh sb="4" eb="5">
      <t>ミズ</t>
    </rPh>
    <rPh sb="5" eb="7">
      <t>カンリ</t>
    </rPh>
    <phoneticPr fontId="1"/>
  </si>
  <si>
    <t>生物多様性水路</t>
    <rPh sb="0" eb="2">
      <t>セイブツ</t>
    </rPh>
    <rPh sb="2" eb="5">
      <t>タヨウセイ</t>
    </rPh>
    <rPh sb="5" eb="7">
      <t>スイロ</t>
    </rPh>
    <phoneticPr fontId="3"/>
  </si>
  <si>
    <t>108 生物多様性保全水路整備（排水路）（生態系保全）</t>
  </si>
  <si>
    <t>４.その他の農業者団体</t>
    <rPh sb="4" eb="5">
      <t>タ</t>
    </rPh>
    <rPh sb="6" eb="9">
      <t>ノウギョウシャ</t>
    </rPh>
    <rPh sb="9" eb="11">
      <t>ダンタイ</t>
    </rPh>
    <phoneticPr fontId="1"/>
  </si>
  <si>
    <t>４.日当</t>
    <rPh sb="2" eb="4">
      <t>ニットウ</t>
    </rPh>
    <phoneticPr fontId="1"/>
  </si>
  <si>
    <t>農地維持</t>
    <rPh sb="0" eb="2">
      <t>ノウチ</t>
    </rPh>
    <rPh sb="2" eb="4">
      <t>イジ</t>
    </rPh>
    <phoneticPr fontId="3"/>
  </si>
  <si>
    <t>点検・計画策定</t>
    <rPh sb="0" eb="2">
      <t>テンケン</t>
    </rPh>
    <rPh sb="3" eb="5">
      <t>ケイカク</t>
    </rPh>
    <rPh sb="5" eb="7">
      <t>サクテイ</t>
    </rPh>
    <phoneticPr fontId="3"/>
  </si>
  <si>
    <t>点検</t>
    <rPh sb="0" eb="2">
      <t>テンケン</t>
    </rPh>
    <phoneticPr fontId="3"/>
  </si>
  <si>
    <t>1 点検</t>
  </si>
  <si>
    <t>　３）「選択肢」シートU列の74行以降にU73セル（活動記録に入力された回数のカウントを行う数式）をコピーする。　</t>
    <rPh sb="12" eb="13">
      <t>レツ</t>
    </rPh>
    <rPh sb="26" eb="28">
      <t>カツドウ</t>
    </rPh>
    <rPh sb="28" eb="30">
      <t>キロク</t>
    </rPh>
    <rPh sb="31" eb="33">
      <t>ニュウリョク</t>
    </rPh>
    <rPh sb="36" eb="38">
      <t>カイスウ</t>
    </rPh>
    <rPh sb="44" eb="45">
      <t>オコナ</t>
    </rPh>
    <rPh sb="46" eb="48">
      <t>スウシキ</t>
    </rPh>
    <phoneticPr fontId="1"/>
  </si>
  <si>
    <t>資源循環</t>
    <rPh sb="0" eb="2">
      <t>シゲン</t>
    </rPh>
    <rPh sb="2" eb="4">
      <t>ジュンカン</t>
    </rPh>
    <phoneticPr fontId="3"/>
  </si>
  <si>
    <t>資源循環</t>
    <rPh sb="0" eb="2">
      <t>シゲン</t>
    </rPh>
    <rPh sb="2" eb="4">
      <t>ジュンカン</t>
    </rPh>
    <phoneticPr fontId="1"/>
  </si>
  <si>
    <t>土壌流出防止</t>
    <rPh sb="0" eb="2">
      <t>ドジョウ</t>
    </rPh>
    <rPh sb="2" eb="4">
      <t>リュウシュツ</t>
    </rPh>
    <rPh sb="4" eb="6">
      <t>ボウシ</t>
    </rPh>
    <phoneticPr fontId="1"/>
  </si>
  <si>
    <t>５.農業者以外個人</t>
    <rPh sb="2" eb="5">
      <t>ノウギョウシャ</t>
    </rPh>
    <rPh sb="5" eb="7">
      <t>イガイ</t>
    </rPh>
    <rPh sb="7" eb="9">
      <t>コジン</t>
    </rPh>
    <phoneticPr fontId="1"/>
  </si>
  <si>
    <t>５.外注費</t>
    <rPh sb="2" eb="5">
      <t>ガイチュウヒ</t>
    </rPh>
    <phoneticPr fontId="1"/>
  </si>
  <si>
    <t>2 年度活動計画の策定</t>
  </si>
  <si>
    <t>　　　（この作業により、活動記録に取組番号が入力された回数がＰ列に入力され、これをもとに実施状況報告書の「実施欄」の○、×を判定します。）</t>
    <rPh sb="6" eb="8">
      <t>サギョウ</t>
    </rPh>
    <rPh sb="27" eb="29">
      <t>カイスウ</t>
    </rPh>
    <rPh sb="31" eb="32">
      <t>レツ</t>
    </rPh>
    <rPh sb="33" eb="35">
      <t>ニュウリョク</t>
    </rPh>
    <rPh sb="44" eb="46">
      <t>ジッシ</t>
    </rPh>
    <rPh sb="46" eb="48">
      <t>ジョウキョウ</t>
    </rPh>
    <rPh sb="48" eb="51">
      <t>ホウコクショ</t>
    </rPh>
    <rPh sb="53" eb="55">
      <t>ジッシ</t>
    </rPh>
    <rPh sb="55" eb="56">
      <t>ラン</t>
    </rPh>
    <rPh sb="62" eb="64">
      <t>ハンテイ</t>
    </rPh>
    <phoneticPr fontId="1"/>
  </si>
  <si>
    <t>生物多様性の回復</t>
    <rPh sb="0" eb="2">
      <t>セイブツ</t>
    </rPh>
    <rPh sb="2" eb="5">
      <t>タヨウセイ</t>
    </rPh>
    <rPh sb="6" eb="8">
      <t>カイフク</t>
    </rPh>
    <phoneticPr fontId="1"/>
  </si>
  <si>
    <t>６.自治会</t>
    <rPh sb="2" eb="5">
      <t>ジチカイ</t>
    </rPh>
    <phoneticPr fontId="1"/>
  </si>
  <si>
    <t>６.その他支出</t>
    <rPh sb="4" eb="5">
      <t>タ</t>
    </rPh>
    <rPh sb="5" eb="7">
      <t>シシュツ</t>
    </rPh>
    <phoneticPr fontId="1"/>
  </si>
  <si>
    <t>3 事務・組織運営等に関する研修、機械の安全使用に関する研修</t>
    <phoneticPr fontId="3"/>
  </si>
  <si>
    <t>水環境の回復</t>
    <rPh sb="0" eb="3">
      <t>ミズカンキョウ</t>
    </rPh>
    <rPh sb="4" eb="6">
      <t>カイフク</t>
    </rPh>
    <phoneticPr fontId="1"/>
  </si>
  <si>
    <t>７.女性会</t>
    <rPh sb="2" eb="5">
      <t>ジョセイカイ</t>
    </rPh>
    <phoneticPr fontId="1"/>
  </si>
  <si>
    <t>７.返還</t>
    <rPh sb="2" eb="4">
      <t>ヘンカン</t>
    </rPh>
    <phoneticPr fontId="1"/>
  </si>
  <si>
    <t>実践活動</t>
    <rPh sb="0" eb="2">
      <t>ジッセン</t>
    </rPh>
    <rPh sb="2" eb="4">
      <t>カツドウ</t>
    </rPh>
    <phoneticPr fontId="3"/>
  </si>
  <si>
    <t>農用地</t>
    <rPh sb="0" eb="3">
      <t>ノウヨウチ</t>
    </rPh>
    <phoneticPr fontId="3"/>
  </si>
  <si>
    <t>4 遊休農地発生防止のための保全管理</t>
  </si>
  <si>
    <t>●農村環境保全活動、多面的機能の増進を図る活動、長寿命化のための活動を追加する場合は以下の設定を行う</t>
    <rPh sb="1" eb="3">
      <t>ノウソン</t>
    </rPh>
    <rPh sb="3" eb="5">
      <t>カンキョウ</t>
    </rPh>
    <rPh sb="5" eb="7">
      <t>ホゼン</t>
    </rPh>
    <rPh sb="7" eb="9">
      <t>カツドウ</t>
    </rPh>
    <rPh sb="10" eb="13">
      <t>タメンテキ</t>
    </rPh>
    <rPh sb="13" eb="15">
      <t>キノウ</t>
    </rPh>
    <rPh sb="16" eb="18">
      <t>ゾウシン</t>
    </rPh>
    <rPh sb="19" eb="20">
      <t>ハカ</t>
    </rPh>
    <rPh sb="21" eb="23">
      <t>カツドウ</t>
    </rPh>
    <rPh sb="24" eb="25">
      <t>チョウ</t>
    </rPh>
    <rPh sb="25" eb="28">
      <t>ジュミョウカ</t>
    </rPh>
    <rPh sb="32" eb="34">
      <t>カツドウ</t>
    </rPh>
    <rPh sb="35" eb="37">
      <t>ツイカ</t>
    </rPh>
    <rPh sb="39" eb="41">
      <t>バアイ</t>
    </rPh>
    <rPh sb="42" eb="44">
      <t>イカ</t>
    </rPh>
    <rPh sb="45" eb="47">
      <t>セッテイ</t>
    </rPh>
    <rPh sb="48" eb="49">
      <t>オコナ</t>
    </rPh>
    <phoneticPr fontId="1"/>
  </si>
  <si>
    <t>持続的な畦畔管理</t>
    <rPh sb="0" eb="3">
      <t>ジゾクテキ</t>
    </rPh>
    <rPh sb="4" eb="6">
      <t>ケイハン</t>
    </rPh>
    <rPh sb="6" eb="8">
      <t>カンリ</t>
    </rPh>
    <phoneticPr fontId="1"/>
  </si>
  <si>
    <t>８.子供会</t>
    <rPh sb="2" eb="5">
      <t>コドモカイ</t>
    </rPh>
    <phoneticPr fontId="1"/>
  </si>
  <si>
    <t>5 畦畔・法面・防風林の草刈り</t>
  </si>
  <si>
    <t>①農村環境保全活動の項目を追加する場合</t>
    <rPh sb="1" eb="3">
      <t>ノウソン</t>
    </rPh>
    <rPh sb="3" eb="5">
      <t>カンキョウ</t>
    </rPh>
    <rPh sb="5" eb="9">
      <t>ホゼンカツドウ</t>
    </rPh>
    <rPh sb="10" eb="12">
      <t>コウモク</t>
    </rPh>
    <rPh sb="13" eb="15">
      <t>ツイカ</t>
    </rPh>
    <rPh sb="17" eb="19">
      <t>バアイ</t>
    </rPh>
    <phoneticPr fontId="1"/>
  </si>
  <si>
    <t>専門家の指導</t>
    <rPh sb="0" eb="3">
      <t>センモンカ</t>
    </rPh>
    <rPh sb="4" eb="6">
      <t>シドウ</t>
    </rPh>
    <phoneticPr fontId="1"/>
  </si>
  <si>
    <t>９.土地改良区</t>
    <rPh sb="2" eb="4">
      <t>トチ</t>
    </rPh>
    <rPh sb="4" eb="7">
      <t>カイリョウク</t>
    </rPh>
    <phoneticPr fontId="1"/>
  </si>
  <si>
    <t>6 鳥獣害防護柵等の保守管理</t>
  </si>
  <si>
    <t>活動計画書３（２）１）で実践活動を選択する際に、追加した項目を選択できるようにする</t>
    <rPh sb="0" eb="2">
      <t>カツドウ</t>
    </rPh>
    <rPh sb="2" eb="5">
      <t>ケイカクショ</t>
    </rPh>
    <rPh sb="12" eb="14">
      <t>ジッセン</t>
    </rPh>
    <rPh sb="14" eb="16">
      <t>カツドウ</t>
    </rPh>
    <rPh sb="17" eb="19">
      <t>センタク</t>
    </rPh>
    <rPh sb="21" eb="22">
      <t>サイ</t>
    </rPh>
    <rPh sb="24" eb="26">
      <t>ツイカ</t>
    </rPh>
    <rPh sb="28" eb="30">
      <t>コウモク</t>
    </rPh>
    <rPh sb="31" eb="33">
      <t>センタク</t>
    </rPh>
    <phoneticPr fontId="1"/>
  </si>
  <si>
    <t>10.JA</t>
    <phoneticPr fontId="1"/>
  </si>
  <si>
    <t>7 水路の草刈り</t>
  </si>
  <si>
    <t>　１）「選択肢」シートのV列の「50　地域資源の活用・資源循環活動（資源循環）」の下に取組名を入力する。</t>
    <rPh sb="13" eb="14">
      <t>レツ</t>
    </rPh>
    <rPh sb="19" eb="21">
      <t>チイキ</t>
    </rPh>
    <rPh sb="21" eb="23">
      <t>シゲン</t>
    </rPh>
    <rPh sb="41" eb="42">
      <t>シタ</t>
    </rPh>
    <rPh sb="43" eb="45">
      <t>トリクミ</t>
    </rPh>
    <rPh sb="45" eb="46">
      <t>メイ</t>
    </rPh>
    <rPh sb="47" eb="49">
      <t>ニュウリョク</t>
    </rPh>
    <phoneticPr fontId="1"/>
  </si>
  <si>
    <t>11.学校・PTA</t>
    <rPh sb="3" eb="5">
      <t>ガッコウ</t>
    </rPh>
    <phoneticPr fontId="1"/>
  </si>
  <si>
    <t>8 水路の泥上げ</t>
  </si>
  <si>
    <t>　　　　このとき、「●共通」で入力した取組名と同じになるように注意してください。</t>
    <rPh sb="11" eb="13">
      <t>キョウツウ</t>
    </rPh>
    <rPh sb="15" eb="17">
      <t>ニュウリョク</t>
    </rPh>
    <rPh sb="19" eb="21">
      <t>トリク</t>
    </rPh>
    <rPh sb="21" eb="22">
      <t>メイ</t>
    </rPh>
    <rPh sb="23" eb="24">
      <t>オナ</t>
    </rPh>
    <rPh sb="31" eb="33">
      <t>チュウイ</t>
    </rPh>
    <phoneticPr fontId="1"/>
  </si>
  <si>
    <t>12.NPO</t>
    <phoneticPr fontId="1"/>
  </si>
  <si>
    <t>9 水路附帯施設の保守管理</t>
  </si>
  <si>
    <t>　２）「数式」タブの「名前の管理」を選択し、リストの中から「K.農村環境保全活動」を選択し、「参照範囲」の右のアイコンをクリック</t>
    <rPh sb="4" eb="6">
      <t>スウシキ</t>
    </rPh>
    <rPh sb="11" eb="13">
      <t>ナマエ</t>
    </rPh>
    <rPh sb="14" eb="16">
      <t>カンリ</t>
    </rPh>
    <rPh sb="18" eb="20">
      <t>センタク</t>
    </rPh>
    <rPh sb="26" eb="27">
      <t>ナカ</t>
    </rPh>
    <rPh sb="32" eb="34">
      <t>ノウソン</t>
    </rPh>
    <rPh sb="34" eb="36">
      <t>カンキョウ</t>
    </rPh>
    <rPh sb="36" eb="40">
      <t>ホゼンカツドウ</t>
    </rPh>
    <rPh sb="42" eb="44">
      <t>センタク</t>
    </rPh>
    <rPh sb="47" eb="49">
      <t>サンショウ</t>
    </rPh>
    <rPh sb="49" eb="51">
      <t>ハンイ</t>
    </rPh>
    <rPh sb="53" eb="54">
      <t>ミギ</t>
    </rPh>
    <phoneticPr fontId="1"/>
  </si>
  <si>
    <t>13.その他の農業者以外団体</t>
    <rPh sb="5" eb="6">
      <t>タ</t>
    </rPh>
    <rPh sb="7" eb="10">
      <t>ノウギョウシャ</t>
    </rPh>
    <rPh sb="10" eb="12">
      <t>イガイ</t>
    </rPh>
    <rPh sb="12" eb="14">
      <t>ダンタイ</t>
    </rPh>
    <phoneticPr fontId="1"/>
  </si>
  <si>
    <t>10 農道の草刈り</t>
  </si>
  <si>
    <t>　３）参照範囲に追加した取組を含むよう範囲を選択し直し、確定する。</t>
    <rPh sb="3" eb="5">
      <t>サンショウ</t>
    </rPh>
    <rPh sb="5" eb="7">
      <t>ハンイ</t>
    </rPh>
    <rPh sb="8" eb="10">
      <t>ツイカ</t>
    </rPh>
    <rPh sb="12" eb="14">
      <t>トリクミ</t>
    </rPh>
    <rPh sb="15" eb="16">
      <t>フク</t>
    </rPh>
    <rPh sb="19" eb="21">
      <t>ハンイ</t>
    </rPh>
    <rPh sb="22" eb="24">
      <t>センタク</t>
    </rPh>
    <rPh sb="25" eb="26">
      <t>ナオ</t>
    </rPh>
    <rPh sb="28" eb="30">
      <t>カクテイ</t>
    </rPh>
    <phoneticPr fontId="1"/>
  </si>
  <si>
    <t>11 農道側溝の泥上げ</t>
  </si>
  <si>
    <t>N.月</t>
    <rPh sb="2" eb="3">
      <t>ツキ</t>
    </rPh>
    <phoneticPr fontId="3"/>
  </si>
  <si>
    <t>O.環境負荷低減の取組</t>
    <rPh sb="2" eb="8">
      <t>カンキョウフカテイゲン</t>
    </rPh>
    <rPh sb="9" eb="11">
      <t>トリクミ</t>
    </rPh>
    <phoneticPr fontId="3"/>
  </si>
  <si>
    <t>作物</t>
    <rPh sb="0" eb="2">
      <t>サクモツ</t>
    </rPh>
    <phoneticPr fontId="3"/>
  </si>
  <si>
    <t>P.時間</t>
    <rPh sb="2" eb="4">
      <t>ジカン</t>
    </rPh>
    <phoneticPr fontId="3"/>
  </si>
  <si>
    <t>Q.チェック</t>
    <phoneticPr fontId="3"/>
  </si>
  <si>
    <t>12 路面の維持</t>
  </si>
  <si>
    <t>②多面的機能の増進を図る活動の項目を追加する場合</t>
    <rPh sb="1" eb="4">
      <t>タメンテキ</t>
    </rPh>
    <rPh sb="4" eb="6">
      <t>キノウ</t>
    </rPh>
    <rPh sb="7" eb="9">
      <t>ゾウシン</t>
    </rPh>
    <rPh sb="10" eb="11">
      <t>ハカ</t>
    </rPh>
    <rPh sb="12" eb="14">
      <t>カツドウ</t>
    </rPh>
    <phoneticPr fontId="1"/>
  </si>
  <si>
    <t>長期中干し</t>
    <rPh sb="0" eb="4">
      <t>チョウキナカボシ</t>
    </rPh>
    <phoneticPr fontId="3"/>
  </si>
  <si>
    <t>水稲</t>
    <rPh sb="0" eb="2">
      <t>スイトウ</t>
    </rPh>
    <phoneticPr fontId="3"/>
  </si>
  <si>
    <t>☑</t>
    <phoneticPr fontId="3"/>
  </si>
  <si>
    <t>13 ため池の草刈り</t>
  </si>
  <si>
    <t>②-1　活動計画書３（２）２）で都道府県、市町村が認める具体的な活動の内容を入力できるようにする</t>
    <rPh sb="4" eb="6">
      <t>カツドウ</t>
    </rPh>
    <rPh sb="6" eb="9">
      <t>ケイカクショ</t>
    </rPh>
    <rPh sb="16" eb="20">
      <t>トドウフケン</t>
    </rPh>
    <rPh sb="21" eb="24">
      <t>シチョウソン</t>
    </rPh>
    <rPh sb="25" eb="26">
      <t>ミト</t>
    </rPh>
    <rPh sb="28" eb="31">
      <t>グタイテキ</t>
    </rPh>
    <rPh sb="32" eb="34">
      <t>カツドウ</t>
    </rPh>
    <rPh sb="35" eb="37">
      <t>ナイヨウ</t>
    </rPh>
    <rPh sb="38" eb="40">
      <t>ニュウリョク</t>
    </rPh>
    <phoneticPr fontId="1"/>
  </si>
  <si>
    <t>冬期湛水</t>
    <rPh sb="0" eb="4">
      <t>トウキタンスイ</t>
    </rPh>
    <phoneticPr fontId="3"/>
  </si>
  <si>
    <t>14 ため池の泥上げ</t>
  </si>
  <si>
    <t>　１）「活動計画書」シートの147行目の「59　都道府県、市町村が特に認める活動」の下に行を挿入し、取組名を入力する。</t>
    <rPh sb="4" eb="9">
      <t>カツドウケイカクショ</t>
    </rPh>
    <rPh sb="17" eb="19">
      <t>ギョウメ</t>
    </rPh>
    <rPh sb="24" eb="28">
      <t>トドウフケン</t>
    </rPh>
    <rPh sb="42" eb="43">
      <t>シタ</t>
    </rPh>
    <rPh sb="44" eb="45">
      <t>ギョウ</t>
    </rPh>
    <rPh sb="46" eb="48">
      <t>ソウニュウ</t>
    </rPh>
    <rPh sb="50" eb="52">
      <t>トリクミ</t>
    </rPh>
    <rPh sb="52" eb="53">
      <t>メイ</t>
    </rPh>
    <rPh sb="54" eb="56">
      <t>ニュウリョク</t>
    </rPh>
    <phoneticPr fontId="1"/>
  </si>
  <si>
    <t>夏期湛水</t>
    <rPh sb="0" eb="4">
      <t>カキタンスイ</t>
    </rPh>
    <phoneticPr fontId="3"/>
  </si>
  <si>
    <t>野菜</t>
    <rPh sb="0" eb="2">
      <t>ヤサイ</t>
    </rPh>
    <phoneticPr fontId="3"/>
  </si>
  <si>
    <t>イモ類</t>
    <rPh sb="2" eb="3">
      <t>ルイ</t>
    </rPh>
    <phoneticPr fontId="3"/>
  </si>
  <si>
    <t>麦類</t>
    <rPh sb="0" eb="2">
      <t>ムギルイ</t>
    </rPh>
    <phoneticPr fontId="3"/>
  </si>
  <si>
    <t>豆類</t>
    <rPh sb="0" eb="2">
      <t>マメルイ</t>
    </rPh>
    <phoneticPr fontId="3"/>
  </si>
  <si>
    <t>なたね類</t>
    <rPh sb="3" eb="4">
      <t>ルイ</t>
    </rPh>
    <phoneticPr fontId="3"/>
  </si>
  <si>
    <t>15 ため池附帯施設の保守管理</t>
  </si>
  <si>
    <t>中干し延期</t>
    <rPh sb="0" eb="2">
      <t>ナカボ</t>
    </rPh>
    <rPh sb="3" eb="5">
      <t>エンキ</t>
    </rPh>
    <phoneticPr fontId="3"/>
  </si>
  <si>
    <t>16 異常気象時の対応</t>
  </si>
  <si>
    <t>　　　　２）報告書においても同様に活動項目「59　都道府県、市町村が特に認める活動」の下に行を挿入して取組名を入力し、
　　　　　　　「計画」「実施」欄については、「59　都道府県、市町村が特に認める活動」の「計画」「実施」欄にある数式をコピーする。</t>
    <rPh sb="6" eb="9">
      <t>ホウコクショ</t>
    </rPh>
    <rPh sb="14" eb="16">
      <t>ドウヨウ</t>
    </rPh>
    <rPh sb="45" eb="46">
      <t>ギョウ</t>
    </rPh>
    <rPh sb="46" eb="47">
      <t>ジュンコウ</t>
    </rPh>
    <rPh sb="47" eb="49">
      <t>ソウニュウ</t>
    </rPh>
    <rPh sb="51" eb="53">
      <t>トリクミ</t>
    </rPh>
    <rPh sb="53" eb="54">
      <t>メイ</t>
    </rPh>
    <rPh sb="55" eb="57">
      <t>ニュウリョク</t>
    </rPh>
    <rPh sb="105" eb="107">
      <t>ケイカク</t>
    </rPh>
    <rPh sb="109" eb="111">
      <t>ジッシ</t>
    </rPh>
    <rPh sb="112" eb="113">
      <t>ラン</t>
    </rPh>
    <rPh sb="116" eb="118">
      <t>スウシキ</t>
    </rPh>
    <phoneticPr fontId="1"/>
  </si>
  <si>
    <t>江の設置_作溝実施</t>
    <rPh sb="0" eb="1">
      <t>エ</t>
    </rPh>
    <rPh sb="2" eb="4">
      <t>セッチ</t>
    </rPh>
    <rPh sb="5" eb="7">
      <t>サクミゾ</t>
    </rPh>
    <rPh sb="7" eb="9">
      <t>ジッシ</t>
    </rPh>
    <phoneticPr fontId="3"/>
  </si>
  <si>
    <t>推進活動</t>
    <rPh sb="0" eb="2">
      <t>スイシン</t>
    </rPh>
    <rPh sb="2" eb="4">
      <t>カツドウ</t>
    </rPh>
    <phoneticPr fontId="3"/>
  </si>
  <si>
    <t>17 農業者の検討会の開催</t>
  </si>
  <si>
    <t>江の設置_作溝未実施</t>
    <rPh sb="0" eb="1">
      <t>エ</t>
    </rPh>
    <rPh sb="2" eb="4">
      <t>セッチ</t>
    </rPh>
    <rPh sb="5" eb="6">
      <t>サク</t>
    </rPh>
    <rPh sb="6" eb="7">
      <t>ミゾ</t>
    </rPh>
    <rPh sb="7" eb="8">
      <t>ミ</t>
    </rPh>
    <rPh sb="8" eb="10">
      <t>ジッシ</t>
    </rPh>
    <phoneticPr fontId="3"/>
  </si>
  <si>
    <t>18 農業者に対する意向調査、現地調査</t>
  </si>
  <si>
    <t>19 不在村地主との連絡体制の整備等</t>
  </si>
  <si>
    <t>②-2　活動計画書４（１）の加算措置の適用条件の確認ができるようにする</t>
    <rPh sb="4" eb="6">
      <t>カツドウ</t>
    </rPh>
    <rPh sb="6" eb="9">
      <t>ケイカクショ</t>
    </rPh>
    <rPh sb="14" eb="16">
      <t>カサン</t>
    </rPh>
    <rPh sb="16" eb="18">
      <t>ソチ</t>
    </rPh>
    <rPh sb="19" eb="21">
      <t>テキヨウ</t>
    </rPh>
    <rPh sb="21" eb="23">
      <t>ジョウケン</t>
    </rPh>
    <rPh sb="24" eb="26">
      <t>カクニン</t>
    </rPh>
    <phoneticPr fontId="1"/>
  </si>
  <si>
    <t>20 集落外住民や地域住民との意見交換等</t>
  </si>
  <si>
    <t>　　　「加算措置（みどり加算以外）」シートの「多面的機能の更なる増進に向けた活動への支援」の適用条件の確認欄についても同様に</t>
    <rPh sb="4" eb="6">
      <t>カサン</t>
    </rPh>
    <rPh sb="6" eb="8">
      <t>ソチ</t>
    </rPh>
    <rPh sb="12" eb="16">
      <t>カサンイガイ</t>
    </rPh>
    <rPh sb="38" eb="40">
      <t>カツドウ</t>
    </rPh>
    <rPh sb="53" eb="54">
      <t>ラン</t>
    </rPh>
    <rPh sb="59" eb="61">
      <t>ドウヨウ</t>
    </rPh>
    <phoneticPr fontId="1"/>
  </si>
  <si>
    <t>21 地域住民等に対する意向調査等</t>
  </si>
  <si>
    <t>　　　「59　都道府県、市町村が特に認める活動」の下に行を挿入し、取組名を入力する。</t>
    <rPh sb="33" eb="36">
      <t>トリクミメイ</t>
    </rPh>
    <rPh sb="37" eb="39">
      <t>ニュウリョク</t>
    </rPh>
    <phoneticPr fontId="1"/>
  </si>
  <si>
    <t>22 有識者等による研修会、検討会の開催</t>
  </si>
  <si>
    <t>　　　「本事業計画の活動」の欄については、「59　都道府県、市町村が特に認める活動」の欄にある数式をコピーする。</t>
    <rPh sb="4" eb="9">
      <t>ホンジギョウケイカク</t>
    </rPh>
    <rPh sb="10" eb="12">
      <t>カツドウ</t>
    </rPh>
    <rPh sb="14" eb="15">
      <t>ラン</t>
    </rPh>
    <rPh sb="43" eb="44">
      <t>ラン</t>
    </rPh>
    <rPh sb="47" eb="49">
      <t>スウシキ</t>
    </rPh>
    <phoneticPr fontId="1"/>
  </si>
  <si>
    <t>23 その他</t>
  </si>
  <si>
    <t>共同</t>
    <rPh sb="0" eb="2">
      <t>キョウドウ</t>
    </rPh>
    <phoneticPr fontId="3"/>
  </si>
  <si>
    <t>機能診断・計画策定</t>
    <rPh sb="0" eb="2">
      <t>キノウ</t>
    </rPh>
    <rPh sb="2" eb="4">
      <t>シンダン</t>
    </rPh>
    <rPh sb="5" eb="7">
      <t>ケイカク</t>
    </rPh>
    <rPh sb="7" eb="9">
      <t>サクテイ</t>
    </rPh>
    <phoneticPr fontId="3"/>
  </si>
  <si>
    <t>機能診断</t>
    <rPh sb="0" eb="2">
      <t>キノウ</t>
    </rPh>
    <rPh sb="2" eb="4">
      <t>シンダン</t>
    </rPh>
    <phoneticPr fontId="3"/>
  </si>
  <si>
    <t>24 農用地の機能診断</t>
  </si>
  <si>
    <t>③長寿命化の項目を追加する場合</t>
    <rPh sb="1" eb="5">
      <t>チョウジュミョウカ</t>
    </rPh>
    <phoneticPr fontId="1"/>
  </si>
  <si>
    <t>25 水路の機能診断</t>
  </si>
  <si>
    <t>活動計画書３（３）で実践活動を選択する際に、追加した項目を選択できるようにする</t>
    <rPh sb="0" eb="2">
      <t>カツドウ</t>
    </rPh>
    <rPh sb="2" eb="5">
      <t>ケイカクショ</t>
    </rPh>
    <rPh sb="10" eb="12">
      <t>ジッセン</t>
    </rPh>
    <rPh sb="12" eb="14">
      <t>カツドウ</t>
    </rPh>
    <rPh sb="15" eb="17">
      <t>センタク</t>
    </rPh>
    <rPh sb="19" eb="20">
      <t>サイ</t>
    </rPh>
    <rPh sb="22" eb="24">
      <t>ツイカ</t>
    </rPh>
    <rPh sb="26" eb="28">
      <t>コウモク</t>
    </rPh>
    <rPh sb="29" eb="31">
      <t>センタク</t>
    </rPh>
    <phoneticPr fontId="1"/>
  </si>
  <si>
    <t>26 農道の機能診断</t>
  </si>
  <si>
    <t>　１）対象施設を追加する場合は、「選択肢」シートのF6セルに追加する対象施設名を入力する。</t>
    <rPh sb="3" eb="7">
      <t>タイショウシセツ</t>
    </rPh>
    <rPh sb="8" eb="10">
      <t>ツイカ</t>
    </rPh>
    <rPh sb="12" eb="14">
      <t>バアイ</t>
    </rPh>
    <rPh sb="30" eb="32">
      <t>ツイカ</t>
    </rPh>
    <rPh sb="34" eb="36">
      <t>タイショウ</t>
    </rPh>
    <rPh sb="36" eb="38">
      <t>シセツ</t>
    </rPh>
    <rPh sb="38" eb="39">
      <t>ナ</t>
    </rPh>
    <rPh sb="40" eb="42">
      <t>ニュウリョク</t>
    </rPh>
    <phoneticPr fontId="1"/>
  </si>
  <si>
    <t>27 ため池の機能診断</t>
  </si>
  <si>
    <t>　　　次に、水路を対象とした取組であればH3セルより右のセルに、農道を対象とした取組であればH4セルより右のセルに、といった要領で番号と取組名</t>
    <rPh sb="3" eb="4">
      <t>ツギ</t>
    </rPh>
    <rPh sb="26" eb="27">
      <t>ミギ</t>
    </rPh>
    <rPh sb="32" eb="34">
      <t>ノウドウ</t>
    </rPh>
    <rPh sb="35" eb="37">
      <t>タイショウ</t>
    </rPh>
    <rPh sb="40" eb="42">
      <t>トリクミ</t>
    </rPh>
    <rPh sb="52" eb="53">
      <t>ミギ</t>
    </rPh>
    <rPh sb="62" eb="64">
      <t>ヨウリョウ</t>
    </rPh>
    <rPh sb="65" eb="67">
      <t>バンゴウ</t>
    </rPh>
    <rPh sb="68" eb="70">
      <t>トリクミ</t>
    </rPh>
    <rPh sb="70" eb="71">
      <t>メイ</t>
    </rPh>
    <phoneticPr fontId="1"/>
  </si>
  <si>
    <t>28 年度活動計画の策定</t>
  </si>
  <si>
    <t>　　　を入力する。このとき、「●共通」で入力した取組名と同じになるように注意してください。</t>
    <phoneticPr fontId="1"/>
  </si>
  <si>
    <t>研修</t>
    <rPh sb="0" eb="2">
      <t>ケンシュウ</t>
    </rPh>
    <phoneticPr fontId="1"/>
  </si>
  <si>
    <t>29 機能診断・補修技術等に関する研修</t>
  </si>
  <si>
    <t>　２）新たに対象施設を追加した場合は、その施設名を名称とし、参照範囲を「G6:J6」とした名前を定義する。</t>
    <rPh sb="3" eb="4">
      <t>アラ</t>
    </rPh>
    <rPh sb="6" eb="10">
      <t>タイショウシセツ</t>
    </rPh>
    <rPh sb="11" eb="13">
      <t>ツイカ</t>
    </rPh>
    <rPh sb="15" eb="17">
      <t>バアイ</t>
    </rPh>
    <rPh sb="21" eb="24">
      <t>シセツメイ</t>
    </rPh>
    <rPh sb="25" eb="27">
      <t>メイショウ</t>
    </rPh>
    <rPh sb="30" eb="34">
      <t>サンショウハンイ</t>
    </rPh>
    <rPh sb="45" eb="47">
      <t>ナマエ</t>
    </rPh>
    <rPh sb="48" eb="50">
      <t>テイギ</t>
    </rPh>
    <phoneticPr fontId="1"/>
  </si>
  <si>
    <t>30 農用地の軽微な補修等</t>
  </si>
  <si>
    <t>31 水路の軽微な補修等</t>
  </si>
  <si>
    <t>32 農道の軽微な補修等</t>
  </si>
  <si>
    <t>33 ため池の軽微な補修等</t>
  </si>
  <si>
    <t>34 生物多様性保全計画の策定</t>
  </si>
  <si>
    <t>35 水質保全計画、農地保全計画の策定</t>
  </si>
  <si>
    <t>36 景観形成計画、生活環境保全計画の策定</t>
    <phoneticPr fontId="3"/>
  </si>
  <si>
    <t>37 水田貯留計画、地下水かん養計画の策定</t>
  </si>
  <si>
    <t>活動計画書、実施状況報告書のプルダウン選択用</t>
    <rPh sb="0" eb="2">
      <t>カツドウ</t>
    </rPh>
    <rPh sb="2" eb="5">
      <t>ケイカクショ</t>
    </rPh>
    <rPh sb="6" eb="8">
      <t>ジッシ</t>
    </rPh>
    <rPh sb="8" eb="10">
      <t>ジョウキョウ</t>
    </rPh>
    <rPh sb="10" eb="13">
      <t>ホウコクショ</t>
    </rPh>
    <rPh sb="19" eb="21">
      <t>センタク</t>
    </rPh>
    <rPh sb="21" eb="22">
      <t>ヨウ</t>
    </rPh>
    <phoneticPr fontId="1"/>
  </si>
  <si>
    <t>38 資源循環計画の策定</t>
  </si>
  <si>
    <t>Ｋ.農村環境保全活動</t>
    <phoneticPr fontId="3"/>
  </si>
  <si>
    <t>39 生物の生息状況の把握（生態系保全）</t>
    <rPh sb="3" eb="5">
      <t>セイブツ</t>
    </rPh>
    <rPh sb="6" eb="8">
      <t>セイソク</t>
    </rPh>
    <rPh sb="8" eb="10">
      <t>ジョウキョウ</t>
    </rPh>
    <rPh sb="11" eb="13">
      <t>ハアク</t>
    </rPh>
    <rPh sb="14" eb="17">
      <t>セイタイケイ</t>
    </rPh>
    <rPh sb="17" eb="19">
      <t>ホゼン</t>
    </rPh>
    <phoneticPr fontId="3"/>
  </si>
  <si>
    <t>40 外来種の駆除（生態系保全）</t>
    <rPh sb="3" eb="6">
      <t>ガイライシュ</t>
    </rPh>
    <rPh sb="7" eb="9">
      <t>クジョ</t>
    </rPh>
    <rPh sb="10" eb="13">
      <t>セイタイケイ</t>
    </rPh>
    <rPh sb="13" eb="15">
      <t>ホゼン</t>
    </rPh>
    <phoneticPr fontId="3"/>
  </si>
  <si>
    <t>41 その他（生態系保全）</t>
    <rPh sb="5" eb="6">
      <t>タ</t>
    </rPh>
    <rPh sb="7" eb="10">
      <t>セイタイケイ</t>
    </rPh>
    <rPh sb="10" eb="12">
      <t>ホゼン</t>
    </rPh>
    <phoneticPr fontId="3"/>
  </si>
  <si>
    <t>42 水質モニタリングの実施・記録管理（水質保全）</t>
    <rPh sb="3" eb="5">
      <t>スイシツ</t>
    </rPh>
    <rPh sb="12" eb="14">
      <t>ジッシ</t>
    </rPh>
    <rPh sb="15" eb="17">
      <t>キロク</t>
    </rPh>
    <rPh sb="17" eb="19">
      <t>カンリ</t>
    </rPh>
    <rPh sb="20" eb="22">
      <t>スイシツ</t>
    </rPh>
    <rPh sb="22" eb="24">
      <t>ホゼン</t>
    </rPh>
    <phoneticPr fontId="3"/>
  </si>
  <si>
    <t>43 畑からの土砂流出対策（水質保全）</t>
    <rPh sb="3" eb="4">
      <t>ハタケ</t>
    </rPh>
    <rPh sb="7" eb="9">
      <t>ドシャ</t>
    </rPh>
    <rPh sb="9" eb="11">
      <t>リュウシュツ</t>
    </rPh>
    <rPh sb="11" eb="13">
      <t>タイサク</t>
    </rPh>
    <rPh sb="14" eb="16">
      <t>スイシツ</t>
    </rPh>
    <rPh sb="16" eb="18">
      <t>ホゼン</t>
    </rPh>
    <phoneticPr fontId="3"/>
  </si>
  <si>
    <t>44 その他（水質保全）</t>
    <rPh sb="5" eb="6">
      <t>タ</t>
    </rPh>
    <rPh sb="7" eb="9">
      <t>スイシツ</t>
    </rPh>
    <rPh sb="9" eb="11">
      <t>ホゼン</t>
    </rPh>
    <phoneticPr fontId="3"/>
  </si>
  <si>
    <t>45 植栽等の景観形成活動（景観形成・生活環境保全）</t>
    <rPh sb="3" eb="5">
      <t>ショクサイ</t>
    </rPh>
    <rPh sb="5" eb="6">
      <t>トウ</t>
    </rPh>
    <rPh sb="7" eb="9">
      <t>ケイカン</t>
    </rPh>
    <rPh sb="9" eb="11">
      <t>ケイセイ</t>
    </rPh>
    <rPh sb="11" eb="13">
      <t>カツドウ</t>
    </rPh>
    <rPh sb="14" eb="16">
      <t>ケイカン</t>
    </rPh>
    <rPh sb="16" eb="18">
      <t>ケイセイ</t>
    </rPh>
    <rPh sb="19" eb="21">
      <t>セイカツ</t>
    </rPh>
    <rPh sb="21" eb="23">
      <t>カンキョウ</t>
    </rPh>
    <rPh sb="23" eb="25">
      <t>ホゼン</t>
    </rPh>
    <phoneticPr fontId="3"/>
  </si>
  <si>
    <t>46 施設等の定期的な巡回点検・清掃（景観形成・生活環境保全）</t>
    <rPh sb="3" eb="5">
      <t>シセツ</t>
    </rPh>
    <rPh sb="5" eb="6">
      <t>トウ</t>
    </rPh>
    <rPh sb="7" eb="10">
      <t>テイキテキ</t>
    </rPh>
    <rPh sb="11" eb="13">
      <t>ジュンカイ</t>
    </rPh>
    <rPh sb="13" eb="15">
      <t>テンケン</t>
    </rPh>
    <rPh sb="16" eb="18">
      <t>セイソウ</t>
    </rPh>
    <rPh sb="19" eb="21">
      <t>ケイカン</t>
    </rPh>
    <rPh sb="21" eb="23">
      <t>ケイセイ</t>
    </rPh>
    <rPh sb="24" eb="26">
      <t>セイカツ</t>
    </rPh>
    <rPh sb="26" eb="28">
      <t>カンキョウ</t>
    </rPh>
    <rPh sb="28" eb="30">
      <t>ホゼン</t>
    </rPh>
    <phoneticPr fontId="3"/>
  </si>
  <si>
    <t>47 その他（景観形成・生活環境保全）</t>
    <rPh sb="5" eb="6">
      <t>タ</t>
    </rPh>
    <rPh sb="7" eb="9">
      <t>ケイカン</t>
    </rPh>
    <rPh sb="9" eb="11">
      <t>ケイセイ</t>
    </rPh>
    <rPh sb="12" eb="14">
      <t>セイカツ</t>
    </rPh>
    <rPh sb="14" eb="16">
      <t>カンキョウ</t>
    </rPh>
    <rPh sb="16" eb="18">
      <t>ホゼン</t>
    </rPh>
    <phoneticPr fontId="3"/>
  </si>
  <si>
    <t>48 水田の貯留機能向上活動（水田貯留機能増進・地下水かん養）</t>
    <rPh sb="3" eb="5">
      <t>スイデン</t>
    </rPh>
    <rPh sb="6" eb="8">
      <t>チョリュウ</t>
    </rPh>
    <rPh sb="8" eb="10">
      <t>キノウ</t>
    </rPh>
    <rPh sb="10" eb="12">
      <t>コウジョウ</t>
    </rPh>
    <rPh sb="12" eb="14">
      <t>カツドウ</t>
    </rPh>
    <rPh sb="15" eb="17">
      <t>スイデン</t>
    </rPh>
    <rPh sb="17" eb="19">
      <t>チョリュウ</t>
    </rPh>
    <rPh sb="19" eb="21">
      <t>キノウ</t>
    </rPh>
    <rPh sb="21" eb="23">
      <t>ゾウシン</t>
    </rPh>
    <rPh sb="24" eb="27">
      <t>チカスイ</t>
    </rPh>
    <rPh sb="29" eb="30">
      <t>ヨウ</t>
    </rPh>
    <phoneticPr fontId="3"/>
  </si>
  <si>
    <t>49 地下水かん養活動、水源かん養林の保全（水田貯留機能増進・地下水かん養）</t>
    <rPh sb="3" eb="6">
      <t>チカスイ</t>
    </rPh>
    <rPh sb="8" eb="9">
      <t>ヨウ</t>
    </rPh>
    <rPh sb="9" eb="11">
      <t>カツドウ</t>
    </rPh>
    <rPh sb="12" eb="14">
      <t>スイゲン</t>
    </rPh>
    <rPh sb="16" eb="17">
      <t>ヨウ</t>
    </rPh>
    <rPh sb="17" eb="18">
      <t>リン</t>
    </rPh>
    <rPh sb="19" eb="21">
      <t>ホゼン</t>
    </rPh>
    <rPh sb="22" eb="24">
      <t>スイデン</t>
    </rPh>
    <rPh sb="24" eb="26">
      <t>チョリュウ</t>
    </rPh>
    <rPh sb="26" eb="28">
      <t>キノウ</t>
    </rPh>
    <rPh sb="28" eb="30">
      <t>ゾウシン</t>
    </rPh>
    <rPh sb="31" eb="34">
      <t>チカスイ</t>
    </rPh>
    <rPh sb="36" eb="37">
      <t>ヨウ</t>
    </rPh>
    <phoneticPr fontId="3"/>
  </si>
  <si>
    <t>50 地域資源の活用・資源循環活動（資源循環）</t>
    <rPh sb="3" eb="5">
      <t>チイキ</t>
    </rPh>
    <rPh sb="5" eb="7">
      <t>シゲン</t>
    </rPh>
    <rPh sb="8" eb="10">
      <t>カツヨウ</t>
    </rPh>
    <rPh sb="11" eb="13">
      <t>シゲン</t>
    </rPh>
    <rPh sb="13" eb="15">
      <t>ジュンカン</t>
    </rPh>
    <rPh sb="15" eb="17">
      <t>カツドウ</t>
    </rPh>
    <rPh sb="18" eb="20">
      <t>シゲン</t>
    </rPh>
    <rPh sb="20" eb="22">
      <t>ジュンカン</t>
    </rPh>
    <phoneticPr fontId="3"/>
  </si>
  <si>
    <t>51 啓発・普及活動</t>
    <phoneticPr fontId="1"/>
  </si>
  <si>
    <t>101 水田からの排水（濁水）管理（水質保全）</t>
    <phoneticPr fontId="1"/>
  </si>
  <si>
    <t>Ｌ.増進活動</t>
    <phoneticPr fontId="3"/>
  </si>
  <si>
    <t>増進活動</t>
    <rPh sb="0" eb="2">
      <t>ゾウシン</t>
    </rPh>
    <rPh sb="2" eb="4">
      <t>カツドウ</t>
    </rPh>
    <phoneticPr fontId="3"/>
  </si>
  <si>
    <t>52 遊休農地の有効活用</t>
  </si>
  <si>
    <t>102 内湖や水質浄化池、浄化型水路の機能維持増進活動（公共用水域の水質保全活動）</t>
    <phoneticPr fontId="1"/>
  </si>
  <si>
    <t>53 鳥獣被害防止対策及び環境改善活動の強化</t>
    <rPh sb="3" eb="5">
      <t>チョウジュウ</t>
    </rPh>
    <rPh sb="5" eb="7">
      <t>ヒガイ</t>
    </rPh>
    <rPh sb="7" eb="9">
      <t>ボウシ</t>
    </rPh>
    <rPh sb="9" eb="11">
      <t>タイサク</t>
    </rPh>
    <rPh sb="11" eb="12">
      <t>オヨ</t>
    </rPh>
    <phoneticPr fontId="3"/>
  </si>
  <si>
    <t>103 水田の貯留機能向上活動（水田の貯留機能向上活動）</t>
    <phoneticPr fontId="1"/>
  </si>
  <si>
    <t>53　鳥獣被害防止対策及び環境改善活動の強化</t>
  </si>
  <si>
    <t>54 地域住民による直営施工</t>
  </si>
  <si>
    <t>104 水田魚道の設置（生物多様性の回復）</t>
    <phoneticPr fontId="1"/>
  </si>
  <si>
    <t>55 防災・減災力の強化</t>
  </si>
  <si>
    <t>105 水路魚道の設置（生物多様性の回復）</t>
    <phoneticPr fontId="1"/>
  </si>
  <si>
    <t>56 農村環境保全活動の幅広い展開</t>
  </si>
  <si>
    <t>106 生息環境向上施設の設置（生物多様性の回復）</t>
    <phoneticPr fontId="1"/>
  </si>
  <si>
    <t>57 やすらぎ・福祉及び教育機能の活用</t>
    <phoneticPr fontId="3"/>
  </si>
  <si>
    <t>107 生物の移動経路の確保（生物多様性の回復）</t>
    <phoneticPr fontId="1"/>
  </si>
  <si>
    <t>58 農村文化の伝承を通じた農村コミュニティの強化</t>
  </si>
  <si>
    <t>108 生物多様性保全水路整備（施設の長寿命化）</t>
    <rPh sb="4" eb="15">
      <t>セイブツタヨウセイホゼンスイロセイビ</t>
    </rPh>
    <rPh sb="16" eb="18">
      <t>シセツ</t>
    </rPh>
    <rPh sb="19" eb="23">
      <t>チョウジュミョウカ</t>
    </rPh>
    <phoneticPr fontId="1"/>
  </si>
  <si>
    <t>58-2</t>
    <phoneticPr fontId="3"/>
  </si>
  <si>
    <t>58-2 広域活動組織における活動支援班による活動の実施</t>
    <rPh sb="5" eb="9">
      <t>コウイキカツドウ</t>
    </rPh>
    <rPh sb="9" eb="11">
      <t>ソシキ</t>
    </rPh>
    <rPh sb="15" eb="17">
      <t>カツドウ</t>
    </rPh>
    <rPh sb="17" eb="20">
      <t>シエンハン</t>
    </rPh>
    <rPh sb="23" eb="25">
      <t>カツドウ</t>
    </rPh>
    <rPh sb="26" eb="28">
      <t>ジッシ</t>
    </rPh>
    <phoneticPr fontId="3"/>
  </si>
  <si>
    <t>58-2 水管理を通じた環境負荷低減活動の強化</t>
    <rPh sb="5" eb="8">
      <t>ミズカンリ</t>
    </rPh>
    <rPh sb="9" eb="10">
      <t>ツウ</t>
    </rPh>
    <rPh sb="12" eb="18">
      <t>カンキョウフカテイゲン</t>
    </rPh>
    <rPh sb="18" eb="20">
      <t>カツドウ</t>
    </rPh>
    <rPh sb="21" eb="23">
      <t>キョウカ</t>
    </rPh>
    <phoneticPr fontId="3"/>
  </si>
  <si>
    <t>58-3</t>
  </si>
  <si>
    <t>58-3 水管理を通じた環境負荷低減活動の強化</t>
    <rPh sb="5" eb="8">
      <t>ミズカンリ</t>
    </rPh>
    <rPh sb="9" eb="10">
      <t>ツウ</t>
    </rPh>
    <rPh sb="12" eb="18">
      <t>カンキョウフカテイゲン</t>
    </rPh>
    <rPh sb="18" eb="20">
      <t>カツドウ</t>
    </rPh>
    <rPh sb="21" eb="23">
      <t>キョウカ</t>
    </rPh>
    <phoneticPr fontId="3"/>
  </si>
  <si>
    <t>58-3 広域活動組織における活動支援班の設置及び活動の実施</t>
    <rPh sb="5" eb="9">
      <t>コウイキカツドウ</t>
    </rPh>
    <rPh sb="9" eb="11">
      <t>ソシキ</t>
    </rPh>
    <rPh sb="15" eb="17">
      <t>カツドウ</t>
    </rPh>
    <rPh sb="17" eb="20">
      <t>シエンハン</t>
    </rPh>
    <rPh sb="21" eb="23">
      <t>セッチ</t>
    </rPh>
    <rPh sb="23" eb="24">
      <t>オヨ</t>
    </rPh>
    <rPh sb="25" eb="27">
      <t>カツドウ</t>
    </rPh>
    <rPh sb="28" eb="30">
      <t>ジッシ</t>
    </rPh>
    <phoneticPr fontId="3"/>
  </si>
  <si>
    <t>Ｍ.長寿命化</t>
    <rPh sb="2" eb="6">
      <t>チョウジュミョウカ</t>
    </rPh>
    <phoneticPr fontId="3"/>
  </si>
  <si>
    <t>59 都道府県、市町村が特に認める活動</t>
  </si>
  <si>
    <t>60 広報活動・農村関係人口の拡大</t>
    <rPh sb="8" eb="10">
      <t>ノウソン</t>
    </rPh>
    <rPh sb="10" eb="12">
      <t>カンケイ</t>
    </rPh>
    <rPh sb="12" eb="14">
      <t>ジンコウ</t>
    </rPh>
    <rPh sb="15" eb="17">
      <t>カクダイ</t>
    </rPh>
    <phoneticPr fontId="3"/>
  </si>
  <si>
    <t>長寿命化</t>
    <rPh sb="0" eb="4">
      <t>チョウジュミョウカ</t>
    </rPh>
    <phoneticPr fontId="3"/>
  </si>
  <si>
    <t>61 水路の補修</t>
  </si>
  <si>
    <t>62 水路の更新等</t>
  </si>
  <si>
    <t>63 農道の補修</t>
  </si>
  <si>
    <t>64 農道の更新等</t>
  </si>
  <si>
    <t>65 ため池の補修</t>
  </si>
  <si>
    <t>66 ため池（附帯施設）の更新等</t>
  </si>
  <si>
    <t>公共用水域の水質保全活動</t>
    <phoneticPr fontId="1"/>
  </si>
  <si>
    <t>水田の貯留機能向上活動</t>
    <phoneticPr fontId="1"/>
  </si>
  <si>
    <t>生物多様性の回復</t>
    <phoneticPr fontId="1"/>
  </si>
  <si>
    <t>長寿命化</t>
    <rPh sb="0" eb="1">
      <t>チョウ</t>
    </rPh>
    <rPh sb="1" eb="4">
      <t>ジュミョウカ</t>
    </rPh>
    <phoneticPr fontId="1"/>
  </si>
  <si>
    <t>この線より上に行を挿入してください。</t>
  </si>
  <si>
    <t>P列に○がついている項目のみを抽出</t>
    <rPh sb="1" eb="2">
      <t>レツ</t>
    </rPh>
    <rPh sb="10" eb="12">
      <t>コウモク</t>
    </rPh>
    <rPh sb="15" eb="17">
      <t>チュウシュツ</t>
    </rPh>
    <phoneticPr fontId="3"/>
  </si>
  <si>
    <t>39　生物の生息状況の把握（生態系保全）</t>
    <rPh sb="3" eb="5">
      <t>セイブツ</t>
    </rPh>
    <rPh sb="6" eb="8">
      <t>セイソク</t>
    </rPh>
    <rPh sb="8" eb="10">
      <t>ジョウキョウ</t>
    </rPh>
    <rPh sb="11" eb="13">
      <t>ハアク</t>
    </rPh>
    <rPh sb="14" eb="17">
      <t>セイタイケイ</t>
    </rPh>
    <rPh sb="17" eb="19">
      <t>ホゼン</t>
    </rPh>
    <phoneticPr fontId="3"/>
  </si>
  <si>
    <t>40　外来種の駆除（生態系保全）</t>
    <rPh sb="3" eb="6">
      <t>ガイライシュ</t>
    </rPh>
    <rPh sb="7" eb="9">
      <t>クジョ</t>
    </rPh>
    <rPh sb="10" eb="13">
      <t>セイタイケイ</t>
    </rPh>
    <rPh sb="13" eb="15">
      <t>ホゼン</t>
    </rPh>
    <phoneticPr fontId="3"/>
  </si>
  <si>
    <t>41　その他（生態系保全）</t>
    <rPh sb="5" eb="6">
      <t>タ</t>
    </rPh>
    <rPh sb="7" eb="10">
      <t>セイタイケイ</t>
    </rPh>
    <rPh sb="10" eb="12">
      <t>ホゼン</t>
    </rPh>
    <phoneticPr fontId="3"/>
  </si>
  <si>
    <t>42　水質モニタリングの実施・記録管理（水質保全）</t>
    <rPh sb="3" eb="5">
      <t>スイシツ</t>
    </rPh>
    <rPh sb="12" eb="14">
      <t>ジッシ</t>
    </rPh>
    <rPh sb="15" eb="17">
      <t>キロク</t>
    </rPh>
    <rPh sb="17" eb="19">
      <t>カンリ</t>
    </rPh>
    <rPh sb="20" eb="22">
      <t>スイシツ</t>
    </rPh>
    <rPh sb="22" eb="24">
      <t>ホゼン</t>
    </rPh>
    <phoneticPr fontId="3"/>
  </si>
  <si>
    <t>43　畑からの土砂流出対策（水質保全）</t>
    <rPh sb="3" eb="4">
      <t>ハタケ</t>
    </rPh>
    <rPh sb="7" eb="9">
      <t>ドシャ</t>
    </rPh>
    <rPh sb="9" eb="11">
      <t>リュウシュツ</t>
    </rPh>
    <rPh sb="11" eb="13">
      <t>タイサク</t>
    </rPh>
    <rPh sb="14" eb="16">
      <t>スイシツ</t>
    </rPh>
    <rPh sb="16" eb="18">
      <t>ホゼン</t>
    </rPh>
    <phoneticPr fontId="3"/>
  </si>
  <si>
    <t>44　その他（水質保全）</t>
    <rPh sb="5" eb="6">
      <t>タ</t>
    </rPh>
    <rPh sb="7" eb="9">
      <t>スイシツ</t>
    </rPh>
    <rPh sb="9" eb="11">
      <t>ホゼン</t>
    </rPh>
    <phoneticPr fontId="3"/>
  </si>
  <si>
    <t>45　植栽等の景観形成活動（景観形成・生活環境保全）</t>
    <rPh sb="3" eb="5">
      <t>ショクサイ</t>
    </rPh>
    <rPh sb="5" eb="6">
      <t>トウ</t>
    </rPh>
    <rPh sb="7" eb="9">
      <t>ケイカン</t>
    </rPh>
    <rPh sb="9" eb="11">
      <t>ケイセイ</t>
    </rPh>
    <rPh sb="11" eb="13">
      <t>カツドウ</t>
    </rPh>
    <rPh sb="14" eb="16">
      <t>ケイカン</t>
    </rPh>
    <rPh sb="16" eb="18">
      <t>ケイセイ</t>
    </rPh>
    <rPh sb="19" eb="21">
      <t>セイカツ</t>
    </rPh>
    <rPh sb="21" eb="23">
      <t>カンキョウ</t>
    </rPh>
    <rPh sb="23" eb="25">
      <t>ホゼン</t>
    </rPh>
    <phoneticPr fontId="3"/>
  </si>
  <si>
    <t>46　施設等の定期的な巡回点検・清掃（景観形成・生活環境保全）</t>
    <rPh sb="3" eb="5">
      <t>シセツ</t>
    </rPh>
    <rPh sb="5" eb="6">
      <t>トウ</t>
    </rPh>
    <rPh sb="7" eb="10">
      <t>テイキテキ</t>
    </rPh>
    <rPh sb="11" eb="13">
      <t>ジュンカイ</t>
    </rPh>
    <rPh sb="13" eb="15">
      <t>テンケン</t>
    </rPh>
    <rPh sb="16" eb="18">
      <t>セイソウ</t>
    </rPh>
    <rPh sb="19" eb="21">
      <t>ケイカン</t>
    </rPh>
    <rPh sb="21" eb="23">
      <t>ケイセイ</t>
    </rPh>
    <rPh sb="24" eb="26">
      <t>セイカツ</t>
    </rPh>
    <rPh sb="26" eb="28">
      <t>カンキョウ</t>
    </rPh>
    <rPh sb="28" eb="30">
      <t>ホゼン</t>
    </rPh>
    <phoneticPr fontId="3"/>
  </si>
  <si>
    <t>47　その他（景観形成・生活環境保全）</t>
    <rPh sb="5" eb="6">
      <t>タ</t>
    </rPh>
    <rPh sb="7" eb="9">
      <t>ケイカン</t>
    </rPh>
    <rPh sb="9" eb="11">
      <t>ケイセイ</t>
    </rPh>
    <rPh sb="12" eb="14">
      <t>セイカツ</t>
    </rPh>
    <rPh sb="14" eb="16">
      <t>カンキョウ</t>
    </rPh>
    <rPh sb="16" eb="18">
      <t>ホゼン</t>
    </rPh>
    <phoneticPr fontId="3"/>
  </si>
  <si>
    <t>48　水田の貯留機能向上活動（水田貯留機能増進・地下水かん養）</t>
    <rPh sb="3" eb="5">
      <t>スイデン</t>
    </rPh>
    <rPh sb="6" eb="8">
      <t>チョリュウ</t>
    </rPh>
    <rPh sb="8" eb="10">
      <t>キノウ</t>
    </rPh>
    <rPh sb="10" eb="12">
      <t>コウジョウ</t>
    </rPh>
    <rPh sb="12" eb="14">
      <t>カツドウ</t>
    </rPh>
    <rPh sb="15" eb="17">
      <t>スイデン</t>
    </rPh>
    <rPh sb="17" eb="19">
      <t>チョリュウ</t>
    </rPh>
    <rPh sb="19" eb="21">
      <t>キノウ</t>
    </rPh>
    <rPh sb="21" eb="23">
      <t>ゾウシン</t>
    </rPh>
    <rPh sb="24" eb="27">
      <t>チカスイ</t>
    </rPh>
    <rPh sb="29" eb="30">
      <t>ヨウ</t>
    </rPh>
    <phoneticPr fontId="3"/>
  </si>
  <si>
    <t>49　地下水かん養活動、水源かん養林の保全（水田貯留機能増進・地下水かん養）</t>
    <rPh sb="3" eb="6">
      <t>チカスイ</t>
    </rPh>
    <rPh sb="8" eb="9">
      <t>ヨウ</t>
    </rPh>
    <rPh sb="9" eb="11">
      <t>カツドウ</t>
    </rPh>
    <rPh sb="12" eb="14">
      <t>スイゲン</t>
    </rPh>
    <rPh sb="16" eb="17">
      <t>ヨウ</t>
    </rPh>
    <rPh sb="17" eb="18">
      <t>リン</t>
    </rPh>
    <rPh sb="19" eb="21">
      <t>ホゼン</t>
    </rPh>
    <rPh sb="22" eb="24">
      <t>スイデン</t>
    </rPh>
    <rPh sb="24" eb="26">
      <t>チョリュウ</t>
    </rPh>
    <rPh sb="26" eb="28">
      <t>キノウ</t>
    </rPh>
    <rPh sb="28" eb="30">
      <t>ゾウシン</t>
    </rPh>
    <rPh sb="31" eb="34">
      <t>チカスイ</t>
    </rPh>
    <rPh sb="36" eb="37">
      <t>ヨウ</t>
    </rPh>
    <phoneticPr fontId="3"/>
  </si>
  <si>
    <t>50　地域資源の活用・資源循環活動（資源循環）</t>
    <rPh sb="3" eb="5">
      <t>チイキ</t>
    </rPh>
    <rPh sb="5" eb="7">
      <t>シゲン</t>
    </rPh>
    <rPh sb="8" eb="10">
      <t>カツヨウ</t>
    </rPh>
    <rPh sb="11" eb="13">
      <t>シゲン</t>
    </rPh>
    <rPh sb="13" eb="15">
      <t>ジュンカン</t>
    </rPh>
    <rPh sb="15" eb="17">
      <t>カツドウ</t>
    </rPh>
    <rPh sb="18" eb="20">
      <t>シゲン</t>
    </rPh>
    <rPh sb="20" eb="22">
      <t>ジュンカン</t>
    </rPh>
    <phoneticPr fontId="3"/>
  </si>
  <si>
    <t>101　水田からの排水（濁水）管理（水質保全）</t>
    <phoneticPr fontId="1"/>
  </si>
  <si>
    <t>102　内湖や水質浄化池、浄化型水路の機能維持増進活動（公共用水域の水質保全活動）</t>
    <phoneticPr fontId="1"/>
  </si>
  <si>
    <t>103　水田の貯留機能向上活動（水田の貯留機能向上活動）</t>
    <phoneticPr fontId="1"/>
  </si>
  <si>
    <t>104　水田魚道の設置（生物多様性の回復）</t>
    <phoneticPr fontId="1"/>
  </si>
  <si>
    <t>105　水路魚道の設置（生物多様性の回復）</t>
    <phoneticPr fontId="1"/>
  </si>
  <si>
    <t>106　生息環境向上施設の設置（生物多様性の回復）</t>
    <phoneticPr fontId="1"/>
  </si>
  <si>
    <t>107　生物の移動経路の確保（生物多様性の回復）</t>
    <phoneticPr fontId="1"/>
  </si>
  <si>
    <t>108　生物多様性保全水路整備（施設の長寿命化）</t>
    <rPh sb="4" eb="15">
      <t>セイブツタヨウセイホゼンスイロセイビ</t>
    </rPh>
    <rPh sb="16" eb="18">
      <t>シセツ</t>
    </rPh>
    <rPh sb="19" eb="23">
      <t>チョウジュミョウカ</t>
    </rPh>
    <phoneticPr fontId="1"/>
  </si>
  <si>
    <t>活動実施項目一覧表【農地維持･資源向上(共同活動)】</t>
    <phoneticPr fontId="3"/>
  </si>
  <si>
    <t>共　　通</t>
    <rPh sb="0" eb="1">
      <t>トモ</t>
    </rPh>
    <rPh sb="3" eb="4">
      <t>トオル</t>
    </rPh>
    <phoneticPr fontId="3"/>
  </si>
  <si>
    <t>区分</t>
    <rPh sb="0" eb="2">
      <t>クブン</t>
    </rPh>
    <phoneticPr fontId="3"/>
  </si>
  <si>
    <t>取組の内容</t>
    <rPh sb="0" eb="2">
      <t>トリクミ</t>
    </rPh>
    <rPh sb="3" eb="5">
      <t>ナイヨウ</t>
    </rPh>
    <phoneticPr fontId="3"/>
  </si>
  <si>
    <t>点検・
機能診断</t>
    <rPh sb="0" eb="2">
      <t>テンケン</t>
    </rPh>
    <rPh sb="4" eb="8">
      <t>キノウシンダン</t>
    </rPh>
    <phoneticPr fontId="3"/>
  </si>
  <si>
    <t>耕作放棄地の把握、水路・農道・ため池施設の点検</t>
    <phoneticPr fontId="3"/>
  </si>
  <si>
    <t>農用地の機能診断・記録管理</t>
    <phoneticPr fontId="3"/>
  </si>
  <si>
    <t>水路の機能診断・記録管理</t>
    <phoneticPr fontId="3"/>
  </si>
  <si>
    <t>農道の機能診断・記録管理</t>
    <phoneticPr fontId="3"/>
  </si>
  <si>
    <t>ため池の機能診断・記録管理【対象施設として位置付けている組織のみ】</t>
    <phoneticPr fontId="3"/>
  </si>
  <si>
    <t>計画策定</t>
    <rPh sb="0" eb="4">
      <t>ケイカクサクテイ</t>
    </rPh>
    <phoneticPr fontId="3"/>
  </si>
  <si>
    <t>年度活動計画の策定（農地維持活動）</t>
    <phoneticPr fontId="3"/>
  </si>
  <si>
    <t>年度活動計画の策定（資源向上活動）</t>
    <phoneticPr fontId="3"/>
  </si>
  <si>
    <t>生態系保全計画の策定【生態系保全（生き物観察会等）に取り組まれる組織のみ】</t>
    <phoneticPr fontId="3"/>
  </si>
  <si>
    <t>水質保全・農地保全計画の策定</t>
    <phoneticPr fontId="3"/>
  </si>
  <si>
    <t>景観形成・生活環境保全計画の策定【景観形成・生活環境保全（植栽やゴミ拾い等）に取り組まれる組織のみ】</t>
    <phoneticPr fontId="3"/>
  </si>
  <si>
    <t>協定期間内に各1回以上受講</t>
    <rPh sb="0" eb="2">
      <t>キョウテイ</t>
    </rPh>
    <rPh sb="2" eb="4">
      <t>キカン</t>
    </rPh>
    <rPh sb="4" eb="5">
      <t>ナイ</t>
    </rPh>
    <rPh sb="6" eb="7">
      <t>カク</t>
    </rPh>
    <rPh sb="8" eb="9">
      <t>カイ</t>
    </rPh>
    <rPh sb="9" eb="11">
      <t>イジョウ</t>
    </rPh>
    <rPh sb="11" eb="13">
      <t>ジュコウ</t>
    </rPh>
    <phoneticPr fontId="3"/>
  </si>
  <si>
    <t>「事務・組織運営等に関する研修」の受講、「機械の安全使用に関する研修」の受講</t>
    <phoneticPr fontId="3"/>
  </si>
  <si>
    <t>「機能診断・補修技術等に関する研修」の受講</t>
    <rPh sb="1" eb="3">
      <t>キノウ</t>
    </rPh>
    <rPh sb="3" eb="5">
      <t>シンダン</t>
    </rPh>
    <rPh sb="6" eb="8">
      <t>ホシュウ</t>
    </rPh>
    <rPh sb="8" eb="10">
      <t>ギジュツ</t>
    </rPh>
    <rPh sb="10" eb="11">
      <t>トウ</t>
    </rPh>
    <rPh sb="12" eb="13">
      <t>カン</t>
    </rPh>
    <rPh sb="15" eb="17">
      <t>ケンシュウ</t>
    </rPh>
    <rPh sb="19" eb="21">
      <t>ジュコウ</t>
    </rPh>
    <phoneticPr fontId="3"/>
  </si>
  <si>
    <t>異常気象時（大雨・台風等発生後）の見回り、応急措置</t>
    <rPh sb="23" eb="25">
      <t>ソチ</t>
    </rPh>
    <phoneticPr fontId="3"/>
  </si>
  <si>
    <t>事務・会議</t>
    <rPh sb="0" eb="2">
      <t>ジム</t>
    </rPh>
    <rPh sb="3" eb="5">
      <t>カイギ</t>
    </rPh>
    <phoneticPr fontId="3"/>
  </si>
  <si>
    <t>事務処理、会計処理</t>
    <phoneticPr fontId="3"/>
  </si>
  <si>
    <t>会計監査【監査報告書の提出が必要】、総会（活動報告・決算、活動計画・予算等）【議事録の提出が必要】</t>
    <rPh sb="21" eb="25">
      <t>カツドウホウコク</t>
    </rPh>
    <rPh sb="26" eb="28">
      <t>ケッサン</t>
    </rPh>
    <rPh sb="36" eb="37">
      <t>ナド</t>
    </rPh>
    <phoneticPr fontId="3"/>
  </si>
  <si>
    <t>会議・打合せ</t>
    <phoneticPr fontId="3"/>
  </si>
  <si>
    <t>地域資源の適切な保全管理のための推進活動</t>
    <rPh sb="0" eb="4">
      <t>チイキシゲン</t>
    </rPh>
    <rPh sb="5" eb="7">
      <t>テキセツ</t>
    </rPh>
    <rPh sb="8" eb="12">
      <t>ホゼンカンリ</t>
    </rPh>
    <phoneticPr fontId="3"/>
  </si>
  <si>
    <t>農業者による検討会【会議録の提出が必要】</t>
    <rPh sb="14" eb="16">
      <t>テイシュツ</t>
    </rPh>
    <rPh sb="17" eb="19">
      <t>ヒツヨウ</t>
    </rPh>
    <phoneticPr fontId="3"/>
  </si>
  <si>
    <t>啓発・普及活動</t>
    <rPh sb="0" eb="2">
      <t>ケイハツ</t>
    </rPh>
    <rPh sb="3" eb="7">
      <t>フキュウカツドウ</t>
    </rPh>
    <phoneticPr fontId="3"/>
  </si>
  <si>
    <t>パンフ・広報誌の作成、のぼり旗・看板の設置、勉強会・活動報告会</t>
    <rPh sb="8" eb="10">
      <t>サクセイ</t>
    </rPh>
    <rPh sb="13" eb="14">
      <t>ハタ</t>
    </rPh>
    <rPh sb="19" eb="21">
      <t>セッチ</t>
    </rPh>
    <rPh sb="20" eb="21">
      <t>トウ</t>
    </rPh>
    <rPh sb="22" eb="25">
      <t>ベンキョウカイ</t>
    </rPh>
    <rPh sb="26" eb="31">
      <t>カツドウホウコクカイ</t>
    </rPh>
    <phoneticPr fontId="3"/>
  </si>
  <si>
    <t>地域住民等との交流活動、学校教育等との連携、行政機関等との連携</t>
    <rPh sb="0" eb="2">
      <t>チイキ</t>
    </rPh>
    <rPh sb="2" eb="4">
      <t>ジュウミン</t>
    </rPh>
    <rPh sb="4" eb="5">
      <t>トウ</t>
    </rPh>
    <rPh sb="7" eb="9">
      <t>コウリュウ</t>
    </rPh>
    <rPh sb="9" eb="11">
      <t>カツドウ</t>
    </rPh>
    <rPh sb="12" eb="16">
      <t>ガッコウキョウイク</t>
    </rPh>
    <rPh sb="16" eb="17">
      <t>ナド</t>
    </rPh>
    <rPh sb="19" eb="21">
      <t>レンケイ</t>
    </rPh>
    <rPh sb="22" eb="27">
      <t>ギョウセイキカンナド</t>
    </rPh>
    <rPh sb="29" eb="31">
      <t>レンケイ</t>
    </rPh>
    <phoneticPr fontId="3"/>
  </si>
  <si>
    <t>農　用　地</t>
    <rPh sb="0" eb="1">
      <t>ノウ</t>
    </rPh>
    <rPh sb="2" eb="3">
      <t>ヨウ</t>
    </rPh>
    <rPh sb="4" eb="5">
      <t>チ</t>
    </rPh>
    <phoneticPr fontId="3"/>
  </si>
  <si>
    <t>実践活動</t>
    <rPh sb="0" eb="4">
      <t>ジッセンカツドウ</t>
    </rPh>
    <phoneticPr fontId="3"/>
  </si>
  <si>
    <r>
      <t>遊休農地を</t>
    </r>
    <r>
      <rPr>
        <sz val="23"/>
        <color indexed="8"/>
        <rFont val="HG丸ｺﾞｼｯｸM-PRO"/>
        <family val="3"/>
        <charset val="128"/>
      </rPr>
      <t>発生させないための保全管理</t>
    </r>
    <rPh sb="5" eb="7">
      <t>ハッセイ</t>
    </rPh>
    <phoneticPr fontId="3"/>
  </si>
  <si>
    <t>畦畔の草刈り</t>
    <rPh sb="3" eb="5">
      <t>クサカ</t>
    </rPh>
    <phoneticPr fontId="3"/>
  </si>
  <si>
    <r>
      <t>獣害柵の</t>
    </r>
    <r>
      <rPr>
        <sz val="23"/>
        <color indexed="8"/>
        <rFont val="HG丸ｺﾞｼｯｸM-PRO"/>
        <family val="3"/>
        <charset val="128"/>
      </rPr>
      <t>簡易な補修や周辺の草刈り</t>
    </r>
    <phoneticPr fontId="3"/>
  </si>
  <si>
    <t>法面の補修、畦畔の破損箇所の補修、暗渠排水の清掃、除れき、獣害柵の補修（簡易でないもの）・設置、防草シートの設置、薬剤による除草</t>
    <rPh sb="0" eb="1">
      <t>ホウ</t>
    </rPh>
    <rPh sb="1" eb="2">
      <t>メン</t>
    </rPh>
    <rPh sb="3" eb="5">
      <t>ホシュウ</t>
    </rPh>
    <phoneticPr fontId="3"/>
  </si>
  <si>
    <t>水　　路</t>
    <rPh sb="0" eb="1">
      <t>スイ</t>
    </rPh>
    <rPh sb="3" eb="4">
      <t>ロ</t>
    </rPh>
    <phoneticPr fontId="3"/>
  </si>
  <si>
    <t>法面等の草刈り</t>
    <rPh sb="0" eb="1">
      <t>ホウ</t>
    </rPh>
    <rPh sb="1" eb="2">
      <t>メン</t>
    </rPh>
    <rPh sb="2" eb="3">
      <t>トウ</t>
    </rPh>
    <rPh sb="4" eb="6">
      <t>クサカリ</t>
    </rPh>
    <phoneticPr fontId="3"/>
  </si>
  <si>
    <t>泥上げ</t>
    <phoneticPr fontId="3"/>
  </si>
  <si>
    <t>ゲート類の注油や塗装等の保守・管理</t>
    <phoneticPr fontId="3"/>
  </si>
  <si>
    <t>側壁のはらみ修正、目地詰め、コンクリート構造物の表面コーティング、沈下に対する補修、</t>
    <phoneticPr fontId="3"/>
  </si>
  <si>
    <t>側壁の裏込材の充填、水路溝畔の補修、藻等の除去、法面の補修、破損箇所の補修、給水栓の補修、空気弁等の補修、防草シートの設置、</t>
    <rPh sb="12" eb="13">
      <t>ミゾ</t>
    </rPh>
    <phoneticPr fontId="3"/>
  </si>
  <si>
    <t>薬剤による除草</t>
    <phoneticPr fontId="3"/>
  </si>
  <si>
    <t>農　　道</t>
    <rPh sb="0" eb="1">
      <t>ノウ</t>
    </rPh>
    <rPh sb="3" eb="4">
      <t>ミチ</t>
    </rPh>
    <phoneticPr fontId="3"/>
  </si>
  <si>
    <t>路肩・法面の草刈り</t>
    <rPh sb="0" eb="2">
      <t>ロカタ</t>
    </rPh>
    <rPh sb="3" eb="5">
      <t>ノリメン</t>
    </rPh>
    <rPh sb="6" eb="8">
      <t>クサカリ</t>
    </rPh>
    <phoneticPr fontId="3"/>
  </si>
  <si>
    <t>砂利・砕石による未舗装農道の窪み補修</t>
    <rPh sb="8" eb="11">
      <t>ミホソウ</t>
    </rPh>
    <rPh sb="11" eb="13">
      <t>ノウドウ</t>
    </rPh>
    <rPh sb="14" eb="15">
      <t>クボ</t>
    </rPh>
    <phoneticPr fontId="3"/>
  </si>
  <si>
    <t>路肩・法面の補修、舗装路面の破損箇所の補修、防草シートの設置、薬剤による除草</t>
    <phoneticPr fontId="3"/>
  </si>
  <si>
    <t>た　め　池（対象施設として位置付けている組織のみ）</t>
    <rPh sb="4" eb="5">
      <t>イケ</t>
    </rPh>
    <phoneticPr fontId="3"/>
  </si>
  <si>
    <t>法面の草刈り</t>
    <rPh sb="0" eb="2">
      <t>ノリメン</t>
    </rPh>
    <rPh sb="3" eb="5">
      <t>クサカリ</t>
    </rPh>
    <phoneticPr fontId="3"/>
  </si>
  <si>
    <t>泥上げ</t>
    <rPh sb="0" eb="1">
      <t>ドロ</t>
    </rPh>
    <rPh sb="1" eb="2">
      <t>ア</t>
    </rPh>
    <phoneticPr fontId="3"/>
  </si>
  <si>
    <t>ため池の清掃等、管理道の草刈や窪み補修等、ゲート類の保守管理</t>
    <phoneticPr fontId="3"/>
  </si>
  <si>
    <t>遮水シートの補修、コンクリート構造物の目地詰め、コンクリート構造物の表面コーティング、堤体侵食の補修、堤体の破損箇所の補修、</t>
    <phoneticPr fontId="3"/>
  </si>
  <si>
    <t>防草シートの設置、薬剤による除草、附帯施設の破損箇所の補修</t>
    <phoneticPr fontId="3"/>
  </si>
  <si>
    <t>生物の生息状況の把握（生き物観察会の開催等）</t>
    <phoneticPr fontId="3"/>
  </si>
  <si>
    <t>外来種の駆除（外来植物や外来生物の駆除）</t>
    <rPh sb="12" eb="14">
      <t>ガイライ</t>
    </rPh>
    <phoneticPr fontId="3"/>
  </si>
  <si>
    <t>生物多様性保全に配慮した施設の適正管理（魚道等の設置・管理）、遊休農地等のビオトープとしての位置付け・維持管理、</t>
    <phoneticPr fontId="3"/>
  </si>
  <si>
    <t>保全する生物の生活史に配慮した草刈り・泥上げ、放流・植栽を通じた在来生物の育成、希少種の定期的な監視</t>
    <phoneticPr fontId="3"/>
  </si>
  <si>
    <t>水質保全</t>
    <rPh sb="0" eb="4">
      <t>スイシツホゼン</t>
    </rPh>
    <phoneticPr fontId="3"/>
  </si>
  <si>
    <t>水田からの排水（濁水）管理（年4回以上）【調査結果表の提出が必要】</t>
    <rPh sb="14" eb="15">
      <t>ネン</t>
    </rPh>
    <phoneticPr fontId="3"/>
  </si>
  <si>
    <t>水質モニタリングの実施・記録管理（透視度調査）</t>
    <rPh sb="17" eb="19">
      <t>トウシ</t>
    </rPh>
    <rPh sb="19" eb="20">
      <t>ド</t>
    </rPh>
    <rPh sb="20" eb="22">
      <t>チョウサ</t>
    </rPh>
    <phoneticPr fontId="3"/>
  </si>
  <si>
    <t>景観形成・
生活環境保全</t>
    <rPh sb="0" eb="4">
      <t>ケイカンケイセイ</t>
    </rPh>
    <rPh sb="6" eb="12">
      <t>セイカツカンキョウホゼン</t>
    </rPh>
    <phoneticPr fontId="3"/>
  </si>
  <si>
    <t>水路法面や農道路肩への植栽、遊休農地等を活用した景観作物の作付け</t>
    <rPh sb="0" eb="2">
      <t>スイロ</t>
    </rPh>
    <rPh sb="2" eb="4">
      <t>ノリメン</t>
    </rPh>
    <rPh sb="5" eb="7">
      <t>ノウドウ</t>
    </rPh>
    <rPh sb="7" eb="9">
      <t>ロカタ</t>
    </rPh>
    <phoneticPr fontId="3"/>
  </si>
  <si>
    <t>水路・農道等のゴミ拾い</t>
    <rPh sb="0" eb="2">
      <t>スイロ</t>
    </rPh>
    <rPh sb="3" eb="5">
      <t>ノウドウ</t>
    </rPh>
    <rPh sb="5" eb="6">
      <t>ナド</t>
    </rPh>
    <rPh sb="9" eb="10">
      <t>ヒロ</t>
    </rPh>
    <phoneticPr fontId="3"/>
  </si>
  <si>
    <t>農業用水を防火用水として利用、はさ掛け、虫送り等の伝統農法の実践</t>
    <rPh sb="5" eb="7">
      <t>ボウカ</t>
    </rPh>
    <rPh sb="7" eb="9">
      <t>ヨウスイ</t>
    </rPh>
    <rPh sb="12" eb="14">
      <t>リヨウ</t>
    </rPh>
    <phoneticPr fontId="3"/>
  </si>
  <si>
    <t>多面的機能の増進を図る活動</t>
    <rPh sb="0" eb="2">
      <t>タメン</t>
    </rPh>
    <rPh sb="2" eb="3">
      <t>テキ</t>
    </rPh>
    <rPh sb="3" eb="5">
      <t>キノウ</t>
    </rPh>
    <rPh sb="6" eb="8">
      <t>ゾウシン</t>
    </rPh>
    <rPh sb="9" eb="10">
      <t>ハカ</t>
    </rPh>
    <rPh sb="11" eb="13">
      <t>カツドウ</t>
    </rPh>
    <phoneticPr fontId="3"/>
  </si>
  <si>
    <t>農村環境保全活動の幅広い展開</t>
    <phoneticPr fontId="3"/>
  </si>
  <si>
    <t>58-3</t>
    <phoneticPr fontId="3"/>
  </si>
  <si>
    <t>水管理を通じた環境負荷低減活動の強化【増進加算に取り組まれる組織のみ】</t>
    <rPh sb="19" eb="23">
      <t>ゾウシンカサン</t>
    </rPh>
    <rPh sb="24" eb="25">
      <t>ト</t>
    </rPh>
    <rPh sb="26" eb="27">
      <t>ク</t>
    </rPh>
    <rPh sb="30" eb="32">
      <t>ソシキ</t>
    </rPh>
    <phoneticPr fontId="3"/>
  </si>
  <si>
    <t>【防災減災型】（取り組まれる組織のみ）</t>
    <rPh sb="1" eb="6">
      <t>ボウサイゲンサイガタ</t>
    </rPh>
    <phoneticPr fontId="3"/>
  </si>
  <si>
    <t>水田貯留計画の策定</t>
    <phoneticPr fontId="3"/>
  </si>
  <si>
    <t>水田の貯留機能向上活動（設置・管理・操作）</t>
    <phoneticPr fontId="3"/>
  </si>
  <si>
    <t>【生態系保全型】（取り組まれる組織のみ）</t>
    <rPh sb="1" eb="4">
      <t>セイタイケイ</t>
    </rPh>
    <rPh sb="4" eb="7">
      <t>ホゼンガタ</t>
    </rPh>
    <rPh sb="9" eb="10">
      <t>ト</t>
    </rPh>
    <rPh sb="11" eb="12">
      <t>ク</t>
    </rPh>
    <rPh sb="15" eb="17">
      <t>ソシキ</t>
    </rPh>
    <phoneticPr fontId="3"/>
  </si>
  <si>
    <t>生物多様性保全計画の策定</t>
    <phoneticPr fontId="3"/>
  </si>
  <si>
    <t>水田魚道の設置</t>
    <phoneticPr fontId="3"/>
  </si>
  <si>
    <t>水路魚道の設置</t>
    <rPh sb="0" eb="2">
      <t>スイロ</t>
    </rPh>
    <phoneticPr fontId="3"/>
  </si>
  <si>
    <t>生息環境向上施設の設置</t>
    <rPh sb="0" eb="2">
      <t>セイソク</t>
    </rPh>
    <rPh sb="2" eb="4">
      <t>カンキョウ</t>
    </rPh>
    <rPh sb="4" eb="6">
      <t>コウジョウ</t>
    </rPh>
    <rPh sb="6" eb="8">
      <t>シセツ</t>
    </rPh>
    <rPh sb="9" eb="11">
      <t>セッチ</t>
    </rPh>
    <phoneticPr fontId="3"/>
  </si>
  <si>
    <t>生物の移動経路の確保</t>
    <rPh sb="0" eb="2">
      <t>セイブツ</t>
    </rPh>
    <rPh sb="3" eb="5">
      <t>イドウ</t>
    </rPh>
    <rPh sb="5" eb="7">
      <t>ケイロ</t>
    </rPh>
    <rPh sb="8" eb="10">
      <t>カクホ</t>
    </rPh>
    <phoneticPr fontId="3"/>
  </si>
  <si>
    <t>【環境保全型】（取り組まれる組織のみ）</t>
    <rPh sb="1" eb="6">
      <t>カンキョウホゼンガタ</t>
    </rPh>
    <phoneticPr fontId="3"/>
  </si>
  <si>
    <t>水質浄化池の機能維持増進活動</t>
    <rPh sb="6" eb="8">
      <t>キノウ</t>
    </rPh>
    <rPh sb="8" eb="10">
      <t>イジ</t>
    </rPh>
    <rPh sb="10" eb="12">
      <t>ゾウシン</t>
    </rPh>
    <rPh sb="12" eb="14">
      <t>カツドウ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</si>
</sst>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&quot;(&quot;#,###&quot; a )&quot;;\-#,###;&quot;&quot;;@"/>
    <numFmt numFmtId="177" formatCode="&quot;(&quot;#,###&quot;)&quot;;\-#,###;&quot;&quot;;@"/>
    <numFmt numFmtId="178" formatCode="#,###&quot; 円/10a&quot;"/>
    <numFmt numFmtId="179" formatCode="&quot;(&quot;#,###&quot; 円 )&quot;;\-#,###;&quot;&quot;;@"/>
    <numFmt numFmtId="180" formatCode="##,###,###&quot; a&quot;"/>
    <numFmt numFmtId="181" formatCode="#,###&quot;円&quot;"/>
    <numFmt numFmtId="182" formatCode="&quot;(&quot;#,##0.00&quot; a )&quot;;\-#,###;&quot;&quot;;@"/>
    <numFmt numFmtId="183" formatCode="#,###&quot; a&quot;"/>
    <numFmt numFmtId="184" formatCode="#,###,##0&quot;a&quot;"/>
    <numFmt numFmtId="185" formatCode="#,###,###&quot;a&quot;"/>
    <numFmt numFmtId="186" formatCode="#,###;\-#,###;&quot;&quot;;@"/>
    <numFmt numFmtId="187" formatCode="#,###&quot; 円/a&quot;"/>
    <numFmt numFmtId="188" formatCode="#&quot; 集落&quot;"/>
    <numFmt numFmtId="189" formatCode="#&quot;集落&quot;"/>
    <numFmt numFmtId="190" formatCode="#,###,###&quot; a&quot;"/>
    <numFmt numFmtId="191" formatCode="General&quot; a&quot;"/>
  </numFmts>
  <fonts count="6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メイリオ"/>
      <family val="3"/>
      <charset val="128"/>
    </font>
    <font>
      <sz val="14"/>
      <name val="ＭＳ 明朝"/>
      <family val="1"/>
      <charset val="128"/>
    </font>
    <font>
      <sz val="14"/>
      <color rgb="FF000000"/>
      <name val="メイリオ"/>
      <family val="3"/>
      <charset val="128"/>
    </font>
    <font>
      <sz val="8"/>
      <name val="メイリオ"/>
      <family val="3"/>
      <charset val="128"/>
    </font>
    <font>
      <sz val="11"/>
      <name val="メイリオ"/>
      <family val="3"/>
      <charset val="128"/>
    </font>
    <font>
      <sz val="11"/>
      <name val="HG丸ｺﾞｼｯｸM-PRO"/>
      <family val="3"/>
      <charset val="128"/>
    </font>
    <font>
      <sz val="10"/>
      <name val="メイリオ"/>
      <family val="3"/>
      <charset val="128"/>
    </font>
    <font>
      <sz val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i/>
      <sz val="10"/>
      <name val="メイリオ"/>
      <family val="3"/>
      <charset val="128"/>
    </font>
    <font>
      <i/>
      <sz val="11"/>
      <name val="メイリオ"/>
      <family val="3"/>
      <charset val="128"/>
    </font>
    <font>
      <i/>
      <sz val="11"/>
      <color rgb="FFFF000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i/>
      <sz val="11"/>
      <color theme="0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メイリオ"/>
      <family val="3"/>
      <charset val="128"/>
    </font>
    <font>
      <b/>
      <i/>
      <sz val="10"/>
      <color theme="0"/>
      <name val="メイリオ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メイリオ"/>
      <family val="3"/>
      <charset val="128"/>
    </font>
    <font>
      <strike/>
      <sz val="9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i/>
      <sz val="11"/>
      <color theme="1"/>
      <name val="メイリオ"/>
      <family val="3"/>
      <charset val="128"/>
    </font>
    <font>
      <sz val="9"/>
      <name val="メイリオ"/>
      <family val="3"/>
      <charset val="128"/>
    </font>
    <font>
      <sz val="6"/>
      <name val="HG丸ｺﾞｼｯｸM-PRO"/>
      <family val="3"/>
      <charset val="128"/>
    </font>
    <font>
      <i/>
      <sz val="8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4"/>
      <name val="メイリオ"/>
      <family val="3"/>
      <charset val="128"/>
    </font>
    <font>
      <sz val="10"/>
      <name val="Meiryo UI"/>
      <family val="3"/>
      <charset val="128"/>
    </font>
    <font>
      <u/>
      <sz val="10"/>
      <name val="HG丸ｺﾞｼｯｸM-PRO"/>
      <family val="3"/>
      <charset val="128"/>
    </font>
    <font>
      <sz val="9.5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sz val="9"/>
      <color theme="4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sz val="12"/>
      <color rgb="FF0070C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36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5"/>
      <color theme="1"/>
      <name val="HG丸ｺﾞｼｯｸM-PRO"/>
      <family val="3"/>
      <charset val="128"/>
    </font>
    <font>
      <b/>
      <sz val="28"/>
      <color theme="0"/>
      <name val="HG丸ｺﾞｼｯｸM-PRO"/>
      <family val="3"/>
      <charset val="128"/>
    </font>
    <font>
      <sz val="23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8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3"/>
      <color indexed="8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22"/>
      <name val="HG丸ｺﾞｼｯｸM-PRO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rgb="FFCCFF99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theme="2" tint="-0.499984740745262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/>
      <right style="thin">
        <color theme="1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/>
      <diagonal/>
    </border>
    <border>
      <left style="thin">
        <color theme="1"/>
      </left>
      <right style="thin">
        <color indexed="64"/>
      </right>
      <top style="hair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/>
      <right style="thin">
        <color theme="1"/>
      </right>
      <top style="hair">
        <color theme="1"/>
      </top>
      <bottom/>
      <diagonal/>
    </border>
    <border>
      <left/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5" fillId="0" borderId="0">
      <alignment vertical="center"/>
    </xf>
  </cellStyleXfs>
  <cellXfs count="68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/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1" fillId="0" borderId="3" xfId="0" applyFont="1" applyBorder="1">
      <alignment vertical="center"/>
    </xf>
    <xf numFmtId="178" fontId="15" fillId="0" borderId="7" xfId="1" applyNumberFormat="1" applyFont="1" applyFill="1" applyBorder="1" applyAlignment="1" applyProtection="1">
      <alignment horizontal="right" vertical="center" shrinkToFit="1"/>
    </xf>
    <xf numFmtId="178" fontId="15" fillId="0" borderId="10" xfId="1" applyNumberFormat="1" applyFont="1" applyFill="1" applyBorder="1" applyAlignment="1" applyProtection="1">
      <alignment horizontal="right" vertical="center" shrinkToFit="1"/>
    </xf>
    <xf numFmtId="0" fontId="14" fillId="0" borderId="0" xfId="0" applyFont="1" applyAlignment="1">
      <alignment horizontal="left" vertical="center" wrapText="1"/>
    </xf>
    <xf numFmtId="178" fontId="15" fillId="0" borderId="3" xfId="1" applyNumberFormat="1" applyFont="1" applyFill="1" applyBorder="1" applyAlignment="1" applyProtection="1">
      <alignment horizontal="right" vertical="center" shrinkToFit="1"/>
    </xf>
    <xf numFmtId="0" fontId="12" fillId="0" borderId="14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1" fillId="0" borderId="15" xfId="0" applyFont="1" applyBorder="1">
      <alignment vertical="center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1" fillId="0" borderId="26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183" fontId="15" fillId="0" borderId="0" xfId="1" applyNumberFormat="1" applyFont="1" applyFill="1" applyBorder="1" applyAlignment="1" applyProtection="1">
      <alignment horizontal="right" vertical="center" wrapText="1"/>
    </xf>
    <xf numFmtId="0" fontId="11" fillId="0" borderId="0" xfId="0" applyFont="1" applyAlignment="1">
      <alignment vertical="center" wrapText="1"/>
    </xf>
    <xf numFmtId="181" fontId="15" fillId="0" borderId="0" xfId="0" applyNumberFormat="1" applyFont="1" applyAlignment="1">
      <alignment vertical="center" wrapText="1" shrinkToFit="1"/>
    </xf>
    <xf numFmtId="186" fontId="15" fillId="0" borderId="0" xfId="0" applyNumberFormat="1" applyFont="1" applyAlignment="1">
      <alignment vertical="center" wrapText="1" shrinkToFit="1"/>
    </xf>
    <xf numFmtId="0" fontId="12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178" fontId="15" fillId="0" borderId="7" xfId="1" applyNumberFormat="1" applyFont="1" applyFill="1" applyBorder="1" applyAlignment="1" applyProtection="1">
      <alignment horizontal="center" vertical="center" shrinkToFit="1"/>
    </xf>
    <xf numFmtId="178" fontId="15" fillId="0" borderId="0" xfId="1" applyNumberFormat="1" applyFont="1" applyFill="1" applyBorder="1" applyAlignment="1">
      <alignment horizontal="center" vertical="center" shrinkToFit="1"/>
    </xf>
    <xf numFmtId="178" fontId="15" fillId="0" borderId="10" xfId="1" applyNumberFormat="1" applyFont="1" applyFill="1" applyBorder="1" applyAlignment="1" applyProtection="1">
      <alignment horizontal="center" vertical="center" shrinkToFit="1"/>
    </xf>
    <xf numFmtId="3" fontId="16" fillId="0" borderId="0" xfId="1" applyNumberFormat="1" applyFont="1" applyFill="1" applyBorder="1" applyAlignment="1">
      <alignment horizontal="right" vertical="center" shrinkToFit="1"/>
    </xf>
    <xf numFmtId="0" fontId="13" fillId="0" borderId="14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0" fillId="0" borderId="15" xfId="0" applyFont="1" applyBorder="1">
      <alignment vertical="center"/>
    </xf>
    <xf numFmtId="178" fontId="15" fillId="0" borderId="3" xfId="1" applyNumberFormat="1" applyFont="1" applyFill="1" applyBorder="1" applyAlignment="1" applyProtection="1">
      <alignment horizontal="center" vertical="center" shrinkToFi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1" fillId="0" borderId="31" xfId="0" applyFont="1" applyBorder="1">
      <alignment vertical="center"/>
    </xf>
    <xf numFmtId="0" fontId="11" fillId="0" borderId="31" xfId="0" applyFont="1" applyBorder="1">
      <alignment vertical="center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4" fillId="0" borderId="25" xfId="0" applyFont="1" applyBorder="1" applyAlignment="1">
      <alignment horizontal="center" vertical="center"/>
    </xf>
    <xf numFmtId="0" fontId="21" fillId="0" borderId="26" xfId="0" applyFont="1" applyBorder="1">
      <alignment vertical="center"/>
    </xf>
    <xf numFmtId="187" fontId="15" fillId="0" borderId="0" xfId="1" applyNumberFormat="1" applyFont="1" applyFill="1" applyBorder="1" applyAlignment="1" applyProtection="1">
      <alignment horizontal="right" vertical="center" wrapText="1" shrinkToFit="1"/>
    </xf>
    <xf numFmtId="181" fontId="15" fillId="0" borderId="6" xfId="0" applyNumberFormat="1" applyFont="1" applyBorder="1" applyAlignment="1">
      <alignment vertical="center" wrapText="1" shrinkToFit="1"/>
    </xf>
    <xf numFmtId="0" fontId="21" fillId="0" borderId="0" xfId="0" applyFont="1">
      <alignment vertical="center"/>
    </xf>
    <xf numFmtId="0" fontId="21" fillId="0" borderId="15" xfId="0" applyFont="1" applyBorder="1">
      <alignment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20" fillId="0" borderId="26" xfId="0" applyFont="1" applyBorder="1">
      <alignment vertical="center"/>
    </xf>
    <xf numFmtId="0" fontId="20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/>
    </xf>
    <xf numFmtId="0" fontId="20" fillId="0" borderId="0" xfId="0" applyFont="1">
      <alignment vertical="center"/>
    </xf>
    <xf numFmtId="0" fontId="26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26" fillId="0" borderId="7" xfId="0" applyFont="1" applyBorder="1" applyAlignment="1">
      <alignment vertical="top" wrapText="1"/>
    </xf>
    <xf numFmtId="178" fontId="16" fillId="0" borderId="7" xfId="1" applyNumberFormat="1" applyFont="1" applyFill="1" applyBorder="1" applyAlignment="1" applyProtection="1">
      <alignment horizontal="right" vertical="center" shrinkToFit="1"/>
    </xf>
    <xf numFmtId="0" fontId="26" fillId="0" borderId="3" xfId="0" applyFont="1" applyBorder="1" applyAlignment="1">
      <alignment vertical="top" wrapText="1"/>
    </xf>
    <xf numFmtId="178" fontId="16" fillId="0" borderId="10" xfId="1" applyNumberFormat="1" applyFont="1" applyFill="1" applyBorder="1" applyAlignment="1" applyProtection="1">
      <alignment horizontal="right" vertical="center" shrinkToFit="1"/>
    </xf>
    <xf numFmtId="0" fontId="12" fillId="0" borderId="3" xfId="0" applyFont="1" applyBorder="1" applyAlignment="1">
      <alignment vertical="top" wrapText="1"/>
    </xf>
    <xf numFmtId="0" fontId="20" fillId="0" borderId="20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9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178" fontId="16" fillId="0" borderId="0" xfId="1" applyNumberFormat="1" applyFont="1" applyFill="1" applyBorder="1" applyAlignment="1">
      <alignment horizontal="right" vertical="center" shrinkToFit="1"/>
    </xf>
    <xf numFmtId="178" fontId="16" fillId="0" borderId="3" xfId="1" applyNumberFormat="1" applyFont="1" applyFill="1" applyBorder="1" applyAlignment="1" applyProtection="1">
      <alignment horizontal="right" vertical="center" shrinkToFit="1"/>
    </xf>
    <xf numFmtId="178" fontId="16" fillId="0" borderId="0" xfId="1" applyNumberFormat="1" applyFont="1" applyFill="1" applyBorder="1" applyAlignment="1" applyProtection="1">
      <alignment horizontal="right" vertical="center" shrinkToFit="1"/>
    </xf>
    <xf numFmtId="0" fontId="12" fillId="0" borderId="20" xfId="0" applyFont="1" applyBorder="1" applyAlignment="1">
      <alignment vertical="center" wrapText="1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181" fontId="16" fillId="0" borderId="0" xfId="0" applyNumberFormat="1" applyFont="1" applyAlignment="1">
      <alignment vertical="center" shrinkToFi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181" fontId="16" fillId="0" borderId="2" xfId="0" applyNumberFormat="1" applyFont="1" applyBorder="1" applyAlignment="1">
      <alignment vertical="center" shrinkToFit="1"/>
    </xf>
    <xf numFmtId="0" fontId="11" fillId="0" borderId="10" xfId="0" applyFont="1" applyBorder="1">
      <alignment vertical="center"/>
    </xf>
    <xf numFmtId="0" fontId="5" fillId="0" borderId="0" xfId="0" applyFont="1">
      <alignment vertical="center"/>
    </xf>
    <xf numFmtId="0" fontId="11" fillId="3" borderId="17" xfId="0" applyFont="1" applyFill="1" applyBorder="1">
      <alignment vertical="center"/>
    </xf>
    <xf numFmtId="0" fontId="11" fillId="3" borderId="18" xfId="0" applyFont="1" applyFill="1" applyBorder="1">
      <alignment vertical="center"/>
    </xf>
    <xf numFmtId="0" fontId="11" fillId="0" borderId="9" xfId="0" applyFont="1" applyBorder="1">
      <alignment vertical="center"/>
    </xf>
    <xf numFmtId="0" fontId="11" fillId="0" borderId="2" xfId="0" applyFont="1" applyBorder="1" applyAlignment="1">
      <alignment horizontal="center" vertical="center" shrinkToFit="1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>
      <alignment vertical="center"/>
    </xf>
    <xf numFmtId="0" fontId="11" fillId="0" borderId="32" xfId="0" applyFont="1" applyBorder="1">
      <alignment vertical="center"/>
    </xf>
    <xf numFmtId="0" fontId="21" fillId="0" borderId="17" xfId="0" applyFont="1" applyBorder="1">
      <alignment vertical="center"/>
    </xf>
    <xf numFmtId="0" fontId="21" fillId="0" borderId="18" xfId="0" applyFont="1" applyBorder="1" applyAlignment="1">
      <alignment horizontal="center" vertical="center" shrinkToFit="1"/>
    </xf>
    <xf numFmtId="0" fontId="21" fillId="2" borderId="18" xfId="0" applyFont="1" applyFill="1" applyBorder="1" applyAlignment="1" applyProtection="1">
      <alignment horizontal="center" vertical="center"/>
      <protection locked="0"/>
    </xf>
    <xf numFmtId="0" fontId="21" fillId="0" borderId="18" xfId="0" applyFont="1" applyBorder="1">
      <alignment vertical="center"/>
    </xf>
    <xf numFmtId="0" fontId="20" fillId="0" borderId="19" xfId="0" applyFont="1" applyBorder="1" applyAlignment="1">
      <alignment vertical="center" wrapText="1"/>
    </xf>
    <xf numFmtId="0" fontId="11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1" fillId="0" borderId="33" xfId="0" applyFont="1" applyBorder="1" applyAlignment="1">
      <alignment horizontal="left" vertical="center"/>
    </xf>
    <xf numFmtId="183" fontId="15" fillId="0" borderId="34" xfId="1" applyNumberFormat="1" applyFont="1" applyFill="1" applyBorder="1" applyAlignment="1" applyProtection="1">
      <alignment horizontal="right" vertical="center" wrapText="1"/>
    </xf>
    <xf numFmtId="0" fontId="11" fillId="0" borderId="34" xfId="0" applyFont="1" applyBorder="1" applyAlignment="1">
      <alignment horizontal="center" vertical="center" wrapText="1"/>
    </xf>
    <xf numFmtId="181" fontId="15" fillId="0" borderId="34" xfId="0" applyNumberFormat="1" applyFont="1" applyBorder="1" applyAlignment="1">
      <alignment vertical="center" wrapText="1" shrinkToFit="1"/>
    </xf>
    <xf numFmtId="0" fontId="11" fillId="0" borderId="34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189" fontId="15" fillId="0" borderId="0" xfId="0" applyNumberFormat="1" applyFont="1" applyAlignment="1">
      <alignment horizontal="center" vertical="center"/>
    </xf>
    <xf numFmtId="0" fontId="8" fillId="0" borderId="37" xfId="0" applyFont="1" applyBorder="1">
      <alignment vertical="center"/>
    </xf>
    <xf numFmtId="0" fontId="8" fillId="0" borderId="0" xfId="0" applyFont="1">
      <alignment vertical="center"/>
    </xf>
    <xf numFmtId="189" fontId="15" fillId="0" borderId="18" xfId="0" applyNumberFormat="1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189" fontId="15" fillId="0" borderId="6" xfId="0" applyNumberFormat="1" applyFont="1" applyBorder="1" applyAlignment="1">
      <alignment horizontal="center" vertical="center"/>
    </xf>
    <xf numFmtId="0" fontId="9" fillId="0" borderId="37" xfId="0" applyFont="1" applyBorder="1">
      <alignment vertical="center"/>
    </xf>
    <xf numFmtId="0" fontId="8" fillId="0" borderId="36" xfId="0" applyFont="1" applyBorder="1">
      <alignment vertical="center"/>
    </xf>
    <xf numFmtId="189" fontId="30" fillId="0" borderId="0" xfId="0" applyNumberFormat="1" applyFont="1" applyAlignment="1">
      <alignment horizontal="center" vertical="center"/>
    </xf>
    <xf numFmtId="0" fontId="28" fillId="0" borderId="36" xfId="0" applyFont="1" applyBorder="1">
      <alignment vertical="center"/>
    </xf>
    <xf numFmtId="0" fontId="8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9" fillId="0" borderId="39" xfId="0" applyFont="1" applyBorder="1">
      <alignment vertical="center"/>
    </xf>
    <xf numFmtId="0" fontId="8" fillId="0" borderId="39" xfId="0" applyFont="1" applyBorder="1" applyAlignment="1">
      <alignment horizontal="right" vertical="center"/>
    </xf>
    <xf numFmtId="185" fontId="15" fillId="0" borderId="39" xfId="1" applyNumberFormat="1" applyFont="1" applyFill="1" applyBorder="1" applyAlignment="1" applyProtection="1">
      <alignment horizontal="right" vertical="center" wrapText="1"/>
    </xf>
    <xf numFmtId="0" fontId="9" fillId="0" borderId="40" xfId="0" applyFont="1" applyBorder="1">
      <alignment vertical="center"/>
    </xf>
    <xf numFmtId="0" fontId="9" fillId="0" borderId="0" xfId="0" applyFont="1" applyAlignment="1"/>
    <xf numFmtId="0" fontId="31" fillId="0" borderId="0" xfId="0" applyFont="1" applyAlignment="1"/>
    <xf numFmtId="0" fontId="32" fillId="0" borderId="0" xfId="0" applyFont="1" applyAlignment="1"/>
    <xf numFmtId="0" fontId="11" fillId="4" borderId="0" xfId="0" applyFont="1" applyFill="1">
      <alignment vertical="center"/>
    </xf>
    <xf numFmtId="0" fontId="11" fillId="4" borderId="0" xfId="0" applyFont="1" applyFill="1" applyAlignment="1">
      <alignment horizontal="center" vertical="center" shrinkToFit="1"/>
    </xf>
    <xf numFmtId="0" fontId="11" fillId="4" borderId="0" xfId="0" applyFont="1" applyFill="1" applyAlignment="1">
      <alignment horizontal="center" vertical="center"/>
    </xf>
    <xf numFmtId="0" fontId="31" fillId="4" borderId="20" xfId="0" applyFont="1" applyFill="1" applyBorder="1">
      <alignment vertical="center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33" fillId="0" borderId="0" xfId="0" applyFont="1">
      <alignment vertical="center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>
      <alignment vertical="center" wrapText="1"/>
    </xf>
    <xf numFmtId="0" fontId="34" fillId="3" borderId="1" xfId="0" applyFont="1" applyFill="1" applyBorder="1" applyAlignment="1">
      <alignment horizontal="center" vertical="center" textRotation="255" shrinkToFi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1" fillId="0" borderId="0" xfId="0" applyFont="1" applyAlignment="1"/>
    <xf numFmtId="0" fontId="35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>
      <alignment vertical="center"/>
    </xf>
    <xf numFmtId="0" fontId="12" fillId="0" borderId="0" xfId="0" quotePrefix="1" applyFont="1" applyAlignment="1">
      <alignment horizontal="left" vertical="center"/>
    </xf>
    <xf numFmtId="0" fontId="12" fillId="0" borderId="0" xfId="0" quotePrefix="1" applyFont="1" applyAlignment="1">
      <alignment horizontal="left" vertical="center" shrinkToFit="1"/>
    </xf>
    <xf numFmtId="0" fontId="37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quotePrefix="1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11" fillId="4" borderId="0" xfId="0" applyFont="1" applyFill="1" applyAlignment="1"/>
    <xf numFmtId="0" fontId="33" fillId="4" borderId="0" xfId="0" applyFont="1" applyFill="1">
      <alignment vertical="center"/>
    </xf>
    <xf numFmtId="0" fontId="33" fillId="4" borderId="0" xfId="0" applyFont="1" applyFill="1" applyAlignment="1">
      <alignment horizontal="left" vertical="center"/>
    </xf>
    <xf numFmtId="0" fontId="38" fillId="0" borderId="20" xfId="0" applyFont="1" applyBorder="1">
      <alignment vertical="center"/>
    </xf>
    <xf numFmtId="0" fontId="38" fillId="0" borderId="0" xfId="0" applyFont="1">
      <alignment vertical="center"/>
    </xf>
    <xf numFmtId="0" fontId="11" fillId="0" borderId="20" xfId="0" applyFont="1" applyBorder="1">
      <alignment vertical="center"/>
    </xf>
    <xf numFmtId="0" fontId="39" fillId="0" borderId="0" xfId="0" applyFont="1" applyAlignment="1">
      <alignment horizontal="left" vertical="center" wrapText="1"/>
    </xf>
    <xf numFmtId="0" fontId="18" fillId="0" borderId="2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2" fillId="0" borderId="0" xfId="0" applyFont="1" applyAlignment="1">
      <alignment horizontal="left" vertical="top" wrapText="1"/>
    </xf>
    <xf numFmtId="0" fontId="11" fillId="0" borderId="42" xfId="0" applyFont="1" applyBorder="1" applyAlignment="1"/>
    <xf numFmtId="0" fontId="12" fillId="0" borderId="44" xfId="0" applyFont="1" applyBorder="1" applyAlignment="1">
      <alignment wrapText="1"/>
    </xf>
    <xf numFmtId="0" fontId="12" fillId="0" borderId="0" xfId="0" applyFont="1" applyAlignment="1">
      <alignment wrapText="1"/>
    </xf>
    <xf numFmtId="0" fontId="11" fillId="0" borderId="45" xfId="3" applyFont="1" applyBorder="1" applyAlignment="1">
      <alignment vertical="top" shrinkToFit="1"/>
    </xf>
    <xf numFmtId="0" fontId="11" fillId="0" borderId="46" xfId="0" applyFont="1" applyBorder="1" applyAlignment="1">
      <alignment vertical="top"/>
    </xf>
    <xf numFmtId="0" fontId="11" fillId="0" borderId="0" xfId="0" applyFont="1" applyAlignment="1">
      <alignment vertical="top"/>
    </xf>
    <xf numFmtId="0" fontId="28" fillId="0" borderId="0" xfId="0" applyFont="1" applyAlignment="1">
      <alignment vertical="center" wrapText="1"/>
    </xf>
    <xf numFmtId="0" fontId="11" fillId="0" borderId="46" xfId="0" applyFont="1" applyBorder="1" applyAlignment="1">
      <alignment vertical="top" wrapText="1"/>
    </xf>
    <xf numFmtId="0" fontId="11" fillId="0" borderId="47" xfId="3" applyFont="1" applyBorder="1" applyAlignment="1">
      <alignment vertical="top" shrinkToFit="1"/>
    </xf>
    <xf numFmtId="0" fontId="21" fillId="0" borderId="41" xfId="0" applyFont="1" applyBorder="1" applyAlignment="1">
      <alignment vertical="top"/>
    </xf>
    <xf numFmtId="0" fontId="13" fillId="0" borderId="41" xfId="0" applyFont="1" applyBorder="1" applyAlignment="1">
      <alignment vertical="top" wrapText="1"/>
    </xf>
    <xf numFmtId="0" fontId="11" fillId="0" borderId="48" xfId="0" applyFont="1" applyBorder="1" applyAlignment="1">
      <alignment vertical="top"/>
    </xf>
    <xf numFmtId="0" fontId="11" fillId="0" borderId="0" xfId="3" applyFont="1" applyAlignment="1">
      <alignment vertical="top" shrinkToFit="1"/>
    </xf>
    <xf numFmtId="0" fontId="21" fillId="0" borderId="0" xfId="0" applyFont="1" applyAlignment="1">
      <alignment vertical="top"/>
    </xf>
    <xf numFmtId="0" fontId="11" fillId="0" borderId="42" xfId="3" applyFont="1" applyBorder="1" applyAlignment="1">
      <alignment vertical="top" shrinkToFit="1"/>
    </xf>
    <xf numFmtId="0" fontId="11" fillId="0" borderId="44" xfId="0" applyFont="1" applyBorder="1" applyAlignment="1">
      <alignment vertical="top"/>
    </xf>
    <xf numFmtId="0" fontId="11" fillId="0" borderId="41" xfId="0" applyFont="1" applyBorder="1" applyAlignment="1">
      <alignment vertical="top"/>
    </xf>
    <xf numFmtId="0" fontId="14" fillId="0" borderId="41" xfId="0" applyFont="1" applyBorder="1" applyAlignment="1">
      <alignment vertical="top" wrapText="1"/>
    </xf>
    <xf numFmtId="0" fontId="12" fillId="0" borderId="44" xfId="0" applyFont="1" applyBorder="1" applyAlignment="1">
      <alignment vertical="top" wrapText="1"/>
    </xf>
    <xf numFmtId="0" fontId="12" fillId="0" borderId="46" xfId="0" applyFont="1" applyBorder="1" applyAlignment="1">
      <alignment vertical="top" wrapText="1"/>
    </xf>
    <xf numFmtId="0" fontId="12" fillId="0" borderId="41" xfId="0" applyFont="1" applyBorder="1" applyAlignment="1">
      <alignment horizontal="left" vertical="center"/>
    </xf>
    <xf numFmtId="0" fontId="12" fillId="0" borderId="41" xfId="0" applyFont="1" applyBorder="1" applyAlignment="1">
      <alignment vertical="top" wrapText="1"/>
    </xf>
    <xf numFmtId="0" fontId="12" fillId="0" borderId="41" xfId="0" applyFont="1" applyBorder="1">
      <alignment vertical="center"/>
    </xf>
    <xf numFmtId="0" fontId="12" fillId="0" borderId="48" xfId="0" applyFont="1" applyBorder="1" applyAlignment="1">
      <alignment vertical="top" wrapText="1"/>
    </xf>
    <xf numFmtId="0" fontId="9" fillId="0" borderId="0" xfId="0" applyFont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 applyProtection="1">
      <alignment horizontal="center" vertical="center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31" fillId="0" borderId="20" xfId="0" applyFont="1" applyBorder="1">
      <alignment vertical="center"/>
    </xf>
    <xf numFmtId="0" fontId="42" fillId="2" borderId="0" xfId="0" applyFont="1" applyFill="1" applyAlignment="1">
      <alignment horizontal="center" vertical="center"/>
    </xf>
    <xf numFmtId="0" fontId="31" fillId="2" borderId="1" xfId="0" applyFont="1" applyFill="1" applyBorder="1" applyAlignment="1" applyProtection="1">
      <alignment horizontal="center" vertical="center"/>
      <protection locked="0"/>
    </xf>
    <xf numFmtId="0" fontId="31" fillId="2" borderId="8" xfId="0" applyFont="1" applyFill="1" applyBorder="1" applyAlignment="1" applyProtection="1">
      <alignment horizontal="center" vertical="center"/>
      <protection locked="0"/>
    </xf>
    <xf numFmtId="0" fontId="44" fillId="8" borderId="0" xfId="0" applyFont="1" applyFill="1" applyAlignment="1">
      <alignment horizontal="center" vertical="center"/>
    </xf>
    <xf numFmtId="0" fontId="48" fillId="2" borderId="5" xfId="0" applyFont="1" applyFill="1" applyBorder="1">
      <alignment vertical="center"/>
    </xf>
    <xf numFmtId="0" fontId="44" fillId="2" borderId="6" xfId="0" applyFont="1" applyFill="1" applyBorder="1">
      <alignment vertical="center"/>
    </xf>
    <xf numFmtId="0" fontId="44" fillId="2" borderId="7" xfId="0" applyFont="1" applyFill="1" applyBorder="1">
      <alignment vertical="center"/>
    </xf>
    <xf numFmtId="0" fontId="44" fillId="0" borderId="0" xfId="0" applyFont="1">
      <alignment vertical="center"/>
    </xf>
    <xf numFmtId="0" fontId="44" fillId="10" borderId="1" xfId="0" applyFont="1" applyFill="1" applyBorder="1" applyAlignment="1">
      <alignment vertical="center" wrapText="1"/>
    </xf>
    <xf numFmtId="0" fontId="44" fillId="10" borderId="17" xfId="0" applyFont="1" applyFill="1" applyBorder="1" applyAlignment="1">
      <alignment vertical="center" wrapText="1"/>
    </xf>
    <xf numFmtId="0" fontId="44" fillId="10" borderId="1" xfId="0" applyFont="1" applyFill="1" applyBorder="1" applyAlignment="1">
      <alignment horizontal="center" vertical="center" wrapText="1"/>
    </xf>
    <xf numFmtId="0" fontId="44" fillId="10" borderId="18" xfId="0" applyFont="1" applyFill="1" applyBorder="1" applyAlignment="1">
      <alignment vertical="center" wrapText="1" shrinkToFit="1"/>
    </xf>
    <xf numFmtId="0" fontId="44" fillId="10" borderId="0" xfId="0" applyFont="1" applyFill="1" applyAlignment="1">
      <alignment vertical="center" wrapText="1"/>
    </xf>
    <xf numFmtId="0" fontId="46" fillId="10" borderId="53" xfId="4" applyFont="1" applyFill="1" applyBorder="1" applyAlignment="1">
      <alignment horizontal="center" vertical="center"/>
    </xf>
    <xf numFmtId="0" fontId="46" fillId="10" borderId="54" xfId="4" applyFont="1" applyFill="1" applyBorder="1" applyAlignment="1">
      <alignment horizontal="center" vertical="center"/>
    </xf>
    <xf numFmtId="0" fontId="44" fillId="0" borderId="20" xfId="0" applyFont="1" applyBorder="1">
      <alignment vertical="center"/>
    </xf>
    <xf numFmtId="0" fontId="44" fillId="0" borderId="3" xfId="0" applyFont="1" applyBorder="1">
      <alignment vertical="center"/>
    </xf>
    <xf numFmtId="0" fontId="44" fillId="0" borderId="54" xfId="0" applyFont="1" applyBorder="1">
      <alignment vertical="center"/>
    </xf>
    <xf numFmtId="0" fontId="44" fillId="0" borderId="55" xfId="0" applyFont="1" applyBorder="1">
      <alignment vertical="center"/>
    </xf>
    <xf numFmtId="0" fontId="44" fillId="0" borderId="4" xfId="0" applyFont="1" applyBorder="1">
      <alignment vertical="center"/>
    </xf>
    <xf numFmtId="0" fontId="44" fillId="0" borderId="55" xfId="0" applyFont="1" applyBorder="1" applyAlignment="1">
      <alignment vertical="center" shrinkToFit="1"/>
    </xf>
    <xf numFmtId="0" fontId="44" fillId="0" borderId="54" xfId="0" applyFont="1" applyBorder="1" applyAlignment="1">
      <alignment vertical="center" shrinkToFit="1"/>
    </xf>
    <xf numFmtId="0" fontId="44" fillId="2" borderId="53" xfId="0" applyFont="1" applyFill="1" applyBorder="1" applyAlignment="1">
      <alignment vertical="center" shrinkToFit="1"/>
    </xf>
    <xf numFmtId="0" fontId="44" fillId="0" borderId="53" xfId="0" applyFont="1" applyBorder="1">
      <alignment vertical="center"/>
    </xf>
    <xf numFmtId="0" fontId="46" fillId="0" borderId="6" xfId="0" applyFont="1" applyBorder="1" applyAlignment="1">
      <alignment vertical="center" wrapText="1"/>
    </xf>
    <xf numFmtId="0" fontId="44" fillId="0" borderId="1" xfId="0" applyFont="1" applyBorder="1">
      <alignment vertical="center"/>
    </xf>
    <xf numFmtId="0" fontId="46" fillId="0" borderId="57" xfId="4" applyFont="1" applyBorder="1">
      <alignment vertical="center"/>
    </xf>
    <xf numFmtId="0" fontId="46" fillId="0" borderId="58" xfId="4" applyFont="1" applyBorder="1">
      <alignment vertical="center"/>
    </xf>
    <xf numFmtId="0" fontId="34" fillId="0" borderId="59" xfId="0" applyFont="1" applyBorder="1" applyAlignment="1">
      <alignment vertical="center" wrapText="1"/>
    </xf>
    <xf numFmtId="0" fontId="50" fillId="0" borderId="20" xfId="0" applyFont="1" applyBorder="1">
      <alignment vertical="center"/>
    </xf>
    <xf numFmtId="0" fontId="50" fillId="0" borderId="0" xfId="0" applyFont="1">
      <alignment vertical="center"/>
    </xf>
    <xf numFmtId="0" fontId="50" fillId="0" borderId="3" xfId="0" applyFont="1" applyBorder="1">
      <alignment vertical="center"/>
    </xf>
    <xf numFmtId="0" fontId="44" fillId="0" borderId="8" xfId="0" applyFont="1" applyBorder="1">
      <alignment vertical="center"/>
    </xf>
    <xf numFmtId="0" fontId="44" fillId="0" borderId="9" xfId="0" applyFont="1" applyBorder="1">
      <alignment vertical="center"/>
    </xf>
    <xf numFmtId="0" fontId="44" fillId="0" borderId="58" xfId="0" applyFont="1" applyBorder="1">
      <alignment vertical="center"/>
    </xf>
    <xf numFmtId="0" fontId="44" fillId="0" borderId="60" xfId="0" applyFont="1" applyBorder="1">
      <alignment vertical="center"/>
    </xf>
    <xf numFmtId="0" fontId="44" fillId="0" borderId="60" xfId="0" applyFont="1" applyBorder="1" applyAlignment="1">
      <alignment vertical="center" shrinkToFit="1"/>
    </xf>
    <xf numFmtId="0" fontId="44" fillId="0" borderId="58" xfId="0" applyFont="1" applyBorder="1" applyAlignment="1">
      <alignment vertical="center" shrinkToFit="1"/>
    </xf>
    <xf numFmtId="0" fontId="44" fillId="2" borderId="58" xfId="0" applyFont="1" applyFill="1" applyBorder="1" applyAlignment="1">
      <alignment vertical="center" shrinkToFit="1"/>
    </xf>
    <xf numFmtId="0" fontId="44" fillId="0" borderId="61" xfId="0" applyFont="1" applyBorder="1">
      <alignment vertical="center"/>
    </xf>
    <xf numFmtId="0" fontId="46" fillId="0" borderId="62" xfId="0" applyFont="1" applyBorder="1">
      <alignment vertical="center"/>
    </xf>
    <xf numFmtId="0" fontId="44" fillId="0" borderId="30" xfId="0" applyFont="1" applyBorder="1">
      <alignment vertical="center"/>
    </xf>
    <xf numFmtId="0" fontId="44" fillId="0" borderId="63" xfId="0" applyFont="1" applyBorder="1" applyAlignment="1">
      <alignment vertical="center" shrinkToFit="1"/>
    </xf>
    <xf numFmtId="0" fontId="44" fillId="0" borderId="30" xfId="0" applyFont="1" applyBorder="1" applyAlignment="1">
      <alignment vertical="center" shrinkToFit="1"/>
    </xf>
    <xf numFmtId="0" fontId="44" fillId="2" borderId="30" xfId="0" applyFont="1" applyFill="1" applyBorder="1" applyAlignment="1">
      <alignment vertical="center" shrinkToFit="1"/>
    </xf>
    <xf numFmtId="0" fontId="44" fillId="0" borderId="7" xfId="0" applyFont="1" applyBorder="1">
      <alignment vertical="center"/>
    </xf>
    <xf numFmtId="0" fontId="34" fillId="0" borderId="64" xfId="0" applyFont="1" applyBorder="1" applyAlignment="1">
      <alignment vertical="center" wrapText="1"/>
    </xf>
    <xf numFmtId="0" fontId="44" fillId="11" borderId="65" xfId="0" applyFont="1" applyFill="1" applyBorder="1" applyAlignment="1">
      <alignment vertical="center" shrinkToFit="1"/>
    </xf>
    <xf numFmtId="0" fontId="44" fillId="2" borderId="66" xfId="0" applyFont="1" applyFill="1" applyBorder="1" applyAlignment="1">
      <alignment vertical="center" shrinkToFit="1"/>
    </xf>
    <xf numFmtId="0" fontId="44" fillId="2" borderId="67" xfId="0" applyFont="1" applyFill="1" applyBorder="1" applyAlignment="1">
      <alignment vertical="center" shrinkToFit="1"/>
    </xf>
    <xf numFmtId="0" fontId="44" fillId="2" borderId="65" xfId="0" applyFont="1" applyFill="1" applyBorder="1" applyAlignment="1">
      <alignment vertical="center" shrinkToFit="1"/>
    </xf>
    <xf numFmtId="0" fontId="24" fillId="0" borderId="1" xfId="4" applyFont="1" applyBorder="1">
      <alignment vertical="center"/>
    </xf>
    <xf numFmtId="0" fontId="44" fillId="0" borderId="68" xfId="0" applyFont="1" applyBorder="1">
      <alignment vertical="center"/>
    </xf>
    <xf numFmtId="0" fontId="44" fillId="0" borderId="66" xfId="0" applyFont="1" applyBorder="1">
      <alignment vertical="center"/>
    </xf>
    <xf numFmtId="0" fontId="44" fillId="0" borderId="65" xfId="0" applyFont="1" applyBorder="1">
      <alignment vertical="center"/>
    </xf>
    <xf numFmtId="0" fontId="44" fillId="0" borderId="20" xfId="0" applyFont="1" applyBorder="1" applyAlignment="1">
      <alignment horizontal="left" vertical="center" indent="1"/>
    </xf>
    <xf numFmtId="0" fontId="44" fillId="0" borderId="0" xfId="0" applyFont="1" applyAlignment="1">
      <alignment horizontal="left" vertical="center" indent="1"/>
    </xf>
    <xf numFmtId="0" fontId="44" fillId="0" borderId="3" xfId="0" applyFont="1" applyBorder="1" applyAlignment="1">
      <alignment horizontal="left" vertical="center" indent="1"/>
    </xf>
    <xf numFmtId="0" fontId="50" fillId="0" borderId="20" xfId="0" applyFont="1" applyBorder="1" applyAlignment="1">
      <alignment horizontal="left" vertical="center" indent="2"/>
    </xf>
    <xf numFmtId="0" fontId="50" fillId="0" borderId="0" xfId="0" applyFont="1" applyAlignment="1">
      <alignment horizontal="left" vertical="center" indent="2"/>
    </xf>
    <xf numFmtId="0" fontId="50" fillId="0" borderId="3" xfId="0" applyFont="1" applyBorder="1" applyAlignment="1">
      <alignment horizontal="left" vertical="center" indent="2"/>
    </xf>
    <xf numFmtId="0" fontId="44" fillId="0" borderId="20" xfId="0" applyFont="1" applyBorder="1" applyAlignment="1">
      <alignment horizontal="left" vertical="center" indent="2"/>
    </xf>
    <xf numFmtId="0" fontId="44" fillId="0" borderId="0" xfId="0" applyFont="1" applyAlignment="1">
      <alignment horizontal="left" vertical="center" indent="2"/>
    </xf>
    <xf numFmtId="0" fontId="44" fillId="0" borderId="3" xfId="0" applyFont="1" applyBorder="1" applyAlignment="1">
      <alignment horizontal="left" vertical="center" indent="2"/>
    </xf>
    <xf numFmtId="0" fontId="44" fillId="10" borderId="4" xfId="0" applyFont="1" applyFill="1" applyBorder="1">
      <alignment vertical="center"/>
    </xf>
    <xf numFmtId="0" fontId="44" fillId="10" borderId="1" xfId="0" applyFont="1" applyFill="1" applyBorder="1">
      <alignment vertical="center"/>
    </xf>
    <xf numFmtId="0" fontId="44" fillId="0" borderId="17" xfId="0" applyFont="1" applyBorder="1">
      <alignment vertical="center"/>
    </xf>
    <xf numFmtId="0" fontId="44" fillId="0" borderId="69" xfId="0" applyFont="1" applyBorder="1">
      <alignment vertical="center"/>
    </xf>
    <xf numFmtId="0" fontId="44" fillId="0" borderId="16" xfId="0" applyFont="1" applyBorder="1">
      <alignment vertical="center"/>
    </xf>
    <xf numFmtId="0" fontId="44" fillId="0" borderId="70" xfId="0" applyFont="1" applyBorder="1">
      <alignment vertical="center"/>
    </xf>
    <xf numFmtId="0" fontId="44" fillId="0" borderId="9" xfId="0" applyFont="1" applyBorder="1" applyAlignment="1">
      <alignment horizontal="left" vertical="center" indent="2"/>
    </xf>
    <xf numFmtId="0" fontId="44" fillId="0" borderId="2" xfId="0" applyFont="1" applyBorder="1" applyAlignment="1">
      <alignment horizontal="left" vertical="center" indent="1"/>
    </xf>
    <xf numFmtId="0" fontId="44" fillId="0" borderId="10" xfId="0" applyFont="1" applyBorder="1" applyAlignment="1">
      <alignment horizontal="left" vertical="center" indent="1"/>
    </xf>
    <xf numFmtId="0" fontId="44" fillId="9" borderId="1" xfId="0" applyFont="1" applyFill="1" applyBorder="1" applyAlignment="1">
      <alignment horizontal="center" vertical="center" shrinkToFit="1"/>
    </xf>
    <xf numFmtId="0" fontId="46" fillId="0" borderId="30" xfId="4" applyFont="1" applyBorder="1">
      <alignment vertical="center"/>
    </xf>
    <xf numFmtId="0" fontId="46" fillId="0" borderId="58" xfId="4" applyFont="1" applyBorder="1" applyAlignment="1">
      <alignment vertical="center" shrinkToFit="1"/>
    </xf>
    <xf numFmtId="0" fontId="44" fillId="0" borderId="0" xfId="0" applyFont="1" applyAlignment="1">
      <alignment horizontal="center" vertical="center" shrinkToFit="1"/>
    </xf>
    <xf numFmtId="0" fontId="46" fillId="0" borderId="71" xfId="4" applyFont="1" applyBorder="1" applyAlignment="1">
      <alignment vertical="center" shrinkToFit="1"/>
    </xf>
    <xf numFmtId="0" fontId="46" fillId="0" borderId="56" xfId="4" applyFont="1" applyBorder="1">
      <alignment vertical="center"/>
    </xf>
    <xf numFmtId="0" fontId="51" fillId="2" borderId="61" xfId="0" applyFont="1" applyFill="1" applyBorder="1" applyAlignment="1">
      <alignment vertical="center" shrinkToFit="1"/>
    </xf>
    <xf numFmtId="0" fontId="44" fillId="0" borderId="20" xfId="0" applyFont="1" applyBorder="1" applyAlignment="1">
      <alignment horizontal="center" vertical="center"/>
    </xf>
    <xf numFmtId="0" fontId="51" fillId="2" borderId="72" xfId="0" applyFont="1" applyFill="1" applyBorder="1" applyAlignment="1">
      <alignment vertical="center" shrinkToFit="1"/>
    </xf>
    <xf numFmtId="0" fontId="44" fillId="0" borderId="56" xfId="0" applyFont="1" applyBorder="1" applyAlignment="1">
      <alignment vertical="center" shrinkToFit="1"/>
    </xf>
    <xf numFmtId="0" fontId="44" fillId="0" borderId="20" xfId="0" applyFont="1" applyBorder="1" applyAlignment="1">
      <alignment vertical="center" shrinkToFit="1"/>
    </xf>
    <xf numFmtId="0" fontId="44" fillId="0" borderId="58" xfId="4" applyFont="1" applyBorder="1">
      <alignment vertical="center"/>
    </xf>
    <xf numFmtId="0" fontId="51" fillId="2" borderId="73" xfId="0" applyFont="1" applyFill="1" applyBorder="1" applyAlignment="1">
      <alignment vertical="center" shrinkToFit="1"/>
    </xf>
    <xf numFmtId="0" fontId="46" fillId="0" borderId="57" xfId="4" applyFont="1" applyBorder="1" applyAlignment="1">
      <alignment horizontal="right" vertical="center"/>
    </xf>
    <xf numFmtId="49" fontId="44" fillId="0" borderId="58" xfId="0" applyNumberFormat="1" applyFont="1" applyBorder="1" applyAlignment="1">
      <alignment horizontal="right" vertical="center"/>
    </xf>
    <xf numFmtId="17" fontId="46" fillId="0" borderId="58" xfId="4" applyNumberFormat="1" applyFont="1" applyBorder="1" applyAlignment="1">
      <alignment vertical="center" shrinkToFit="1"/>
    </xf>
    <xf numFmtId="0" fontId="44" fillId="2" borderId="74" xfId="0" applyFont="1" applyFill="1" applyBorder="1">
      <alignment vertical="center"/>
    </xf>
    <xf numFmtId="49" fontId="44" fillId="0" borderId="0" xfId="0" applyNumberFormat="1" applyFont="1" applyAlignment="1">
      <alignment horizontal="right" vertical="center"/>
    </xf>
    <xf numFmtId="0" fontId="51" fillId="2" borderId="65" xfId="4" applyFont="1" applyFill="1" applyBorder="1">
      <alignment vertical="center"/>
    </xf>
    <xf numFmtId="0" fontId="51" fillId="2" borderId="65" xfId="0" applyFont="1" applyFill="1" applyBorder="1" applyAlignment="1">
      <alignment vertical="center" shrinkToFit="1"/>
    </xf>
    <xf numFmtId="0" fontId="46" fillId="0" borderId="61" xfId="4" applyFont="1" applyBorder="1">
      <alignment vertical="center"/>
    </xf>
    <xf numFmtId="0" fontId="44" fillId="2" borderId="0" xfId="0" applyFont="1" applyFill="1">
      <alignment vertical="center"/>
    </xf>
    <xf numFmtId="0" fontId="44" fillId="0" borderId="1" xfId="0" applyFont="1" applyBorder="1" applyAlignment="1">
      <alignment horizontal="right" vertical="center"/>
    </xf>
    <xf numFmtId="0" fontId="51" fillId="2" borderId="75" xfId="0" applyFont="1" applyFill="1" applyBorder="1">
      <alignment vertical="center"/>
    </xf>
    <xf numFmtId="0" fontId="44" fillId="2" borderId="68" xfId="0" applyFont="1" applyFill="1" applyBorder="1">
      <alignment vertical="center"/>
    </xf>
    <xf numFmtId="0" fontId="51" fillId="2" borderId="76" xfId="0" applyFont="1" applyFill="1" applyBorder="1">
      <alignment vertical="center"/>
    </xf>
    <xf numFmtId="0" fontId="44" fillId="2" borderId="77" xfId="0" applyFont="1" applyFill="1" applyBorder="1">
      <alignment vertical="center"/>
    </xf>
    <xf numFmtId="0" fontId="44" fillId="2" borderId="76" xfId="0" applyFont="1" applyFill="1" applyBorder="1">
      <alignment vertical="center"/>
    </xf>
    <xf numFmtId="0" fontId="44" fillId="2" borderId="75" xfId="0" applyFont="1" applyFill="1" applyBorder="1">
      <alignment vertical="center"/>
    </xf>
    <xf numFmtId="0" fontId="44" fillId="2" borderId="78" xfId="0" applyFont="1" applyFill="1" applyBorder="1">
      <alignment vertical="center"/>
    </xf>
    <xf numFmtId="0" fontId="44" fillId="2" borderId="79" xfId="0" applyFont="1" applyFill="1" applyBorder="1">
      <alignment vertical="center"/>
    </xf>
    <xf numFmtId="0" fontId="52" fillId="12" borderId="0" xfId="4" applyFont="1" applyFill="1">
      <alignment vertical="center"/>
    </xf>
    <xf numFmtId="0" fontId="52" fillId="12" borderId="0" xfId="0" applyFont="1" applyFill="1">
      <alignment vertical="center"/>
    </xf>
    <xf numFmtId="0" fontId="46" fillId="0" borderId="0" xfId="4" applyFont="1">
      <alignment vertical="center"/>
    </xf>
    <xf numFmtId="0" fontId="46" fillId="0" borderId="1" xfId="4" applyFont="1" applyBorder="1" applyAlignment="1">
      <alignment horizontal="right" vertical="center"/>
    </xf>
    <xf numFmtId="0" fontId="54" fillId="0" borderId="0" xfId="4" applyFont="1" applyAlignment="1">
      <alignment horizontal="center" vertical="center"/>
    </xf>
    <xf numFmtId="0" fontId="55" fillId="0" borderId="0" xfId="4" applyFont="1">
      <alignment vertical="center"/>
    </xf>
    <xf numFmtId="0" fontId="57" fillId="3" borderId="1" xfId="4" applyFont="1" applyFill="1" applyBorder="1" applyAlignment="1">
      <alignment horizontal="center" vertical="center"/>
    </xf>
    <xf numFmtId="0" fontId="57" fillId="13" borderId="1" xfId="4" applyFont="1" applyFill="1" applyBorder="1" applyAlignment="1">
      <alignment horizontal="center" vertical="center" shrinkToFit="1"/>
    </xf>
    <xf numFmtId="0" fontId="58" fillId="0" borderId="0" xfId="4" applyFont="1">
      <alignment vertical="center"/>
    </xf>
    <xf numFmtId="0" fontId="59" fillId="0" borderId="0" xfId="4" applyFont="1">
      <alignment vertical="center"/>
    </xf>
    <xf numFmtId="0" fontId="57" fillId="13" borderId="4" xfId="4" applyFont="1" applyFill="1" applyBorder="1" applyAlignment="1">
      <alignment horizontal="center" vertical="center" shrinkToFit="1"/>
    </xf>
    <xf numFmtId="0" fontId="57" fillId="0" borderId="4" xfId="4" applyFont="1" applyBorder="1" applyAlignment="1">
      <alignment horizontal="center" vertical="center" shrinkToFit="1"/>
    </xf>
    <xf numFmtId="0" fontId="57" fillId="14" borderId="1" xfId="4" applyFont="1" applyFill="1" applyBorder="1" applyAlignment="1">
      <alignment horizontal="center" vertical="center" shrinkToFit="1"/>
    </xf>
    <xf numFmtId="0" fontId="57" fillId="14" borderId="1" xfId="4" applyFont="1" applyFill="1" applyBorder="1" applyAlignment="1">
      <alignment vertical="center" wrapText="1" shrinkToFit="1"/>
    </xf>
    <xf numFmtId="0" fontId="57" fillId="0" borderId="1" xfId="4" applyFont="1" applyBorder="1" applyAlignment="1">
      <alignment horizontal="center" vertical="center" wrapText="1" shrinkToFit="1" readingOrder="1"/>
    </xf>
    <xf numFmtId="0" fontId="57" fillId="0" borderId="1" xfId="4" applyFont="1" applyBorder="1" applyAlignment="1">
      <alignment horizontal="center" vertical="center" shrinkToFit="1"/>
    </xf>
    <xf numFmtId="0" fontId="60" fillId="0" borderId="0" xfId="4" applyFont="1" applyAlignment="1">
      <alignment horizontal="center" vertical="center" shrinkToFit="1"/>
    </xf>
    <xf numFmtId="0" fontId="60" fillId="0" borderId="0" xfId="4" applyFont="1" applyAlignment="1">
      <alignment horizontal="left" vertical="center" indent="1" shrinkToFit="1"/>
    </xf>
    <xf numFmtId="0" fontId="58" fillId="0" borderId="0" xfId="4" applyFont="1" applyAlignment="1">
      <alignment horizontal="center" vertical="center" shrinkToFit="1"/>
    </xf>
    <xf numFmtId="0" fontId="58" fillId="0" borderId="0" xfId="4" applyFont="1" applyAlignment="1">
      <alignment horizontal="left" vertical="center" shrinkToFit="1"/>
    </xf>
    <xf numFmtId="0" fontId="60" fillId="0" borderId="6" xfId="4" applyFont="1" applyBorder="1" applyAlignment="1">
      <alignment horizontal="center" vertical="center" shrinkToFit="1"/>
    </xf>
    <xf numFmtId="0" fontId="62" fillId="0" borderId="0" xfId="4" applyFont="1">
      <alignment vertical="center"/>
    </xf>
    <xf numFmtId="0" fontId="58" fillId="0" borderId="0" xfId="4" applyFont="1" applyAlignment="1">
      <alignment vertical="center" shrinkToFit="1"/>
    </xf>
    <xf numFmtId="0" fontId="63" fillId="0" borderId="0" xfId="4" applyFont="1" applyAlignment="1">
      <alignment horizontal="center" vertical="center" shrinkToFit="1"/>
    </xf>
    <xf numFmtId="17" fontId="57" fillId="0" borderId="1" xfId="4" quotePrefix="1" applyNumberFormat="1" applyFont="1" applyBorder="1" applyAlignment="1">
      <alignment horizontal="center" vertical="center" shrinkToFit="1"/>
    </xf>
    <xf numFmtId="0" fontId="60" fillId="3" borderId="1" xfId="4" applyFont="1" applyFill="1" applyBorder="1" applyAlignment="1">
      <alignment horizontal="center" vertical="center"/>
    </xf>
    <xf numFmtId="0" fontId="60" fillId="0" borderId="1" xfId="4" applyFont="1" applyBorder="1" applyAlignment="1">
      <alignment horizontal="center" vertical="center" wrapText="1" shrinkToFit="1"/>
    </xf>
    <xf numFmtId="0" fontId="60" fillId="0" borderId="1" xfId="4" applyFont="1" applyBorder="1" applyAlignment="1">
      <alignment horizontal="center" vertical="center" shrinkToFit="1"/>
    </xf>
    <xf numFmtId="0" fontId="64" fillId="0" borderId="1" xfId="4" applyFont="1" applyBorder="1" applyAlignment="1">
      <alignment horizontal="center" vertical="center" shrinkToFit="1"/>
    </xf>
    <xf numFmtId="0" fontId="12" fillId="0" borderId="17" xfId="0" applyFont="1" applyBorder="1" applyAlignment="1" applyProtection="1">
      <alignment vertical="center" wrapText="1"/>
      <protection locked="0"/>
    </xf>
    <xf numFmtId="0" fontId="12" fillId="0" borderId="18" xfId="0" applyFont="1" applyBorder="1" applyAlignment="1" applyProtection="1">
      <alignment vertical="center" wrapText="1"/>
      <protection locked="0"/>
    </xf>
    <xf numFmtId="0" fontId="12" fillId="0" borderId="19" xfId="0" applyFont="1" applyBorder="1" applyAlignment="1" applyProtection="1">
      <alignment vertical="center" wrapText="1"/>
      <protection locked="0"/>
    </xf>
    <xf numFmtId="191" fontId="16" fillId="2" borderId="1" xfId="0" applyNumberFormat="1" applyFont="1" applyFill="1" applyBorder="1" applyProtection="1">
      <alignment vertical="center"/>
      <protection locked="0"/>
    </xf>
    <xf numFmtId="0" fontId="12" fillId="0" borderId="49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20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32" fillId="0" borderId="17" xfId="0" applyFont="1" applyBorder="1" applyAlignment="1" applyProtection="1">
      <alignment horizontal="center" vertical="center"/>
      <protection locked="0"/>
    </xf>
    <xf numFmtId="0" fontId="32" fillId="0" borderId="18" xfId="0" applyFont="1" applyBorder="1" applyAlignment="1" applyProtection="1">
      <alignment horizontal="center" vertical="center"/>
      <protection locked="0"/>
    </xf>
    <xf numFmtId="0" fontId="32" fillId="0" borderId="19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>
      <alignment vertical="top" wrapText="1"/>
    </xf>
    <xf numFmtId="0" fontId="20" fillId="0" borderId="43" xfId="0" applyFont="1" applyBorder="1" applyAlignment="1">
      <alignment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32" fillId="0" borderId="1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21" fillId="0" borderId="17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40" fillId="6" borderId="18" xfId="0" applyFont="1" applyFill="1" applyBorder="1" applyAlignment="1">
      <alignment horizontal="center" vertical="center"/>
    </xf>
    <xf numFmtId="0" fontId="40" fillId="6" borderId="1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3" borderId="5" xfId="0" applyFont="1" applyFill="1" applyBorder="1" applyAlignment="1">
      <alignment horizontal="center" vertical="center" textRotation="255" wrapText="1"/>
    </xf>
    <xf numFmtId="0" fontId="11" fillId="3" borderId="6" xfId="0" applyFont="1" applyFill="1" applyBorder="1" applyAlignment="1">
      <alignment horizontal="center" vertical="center" textRotation="255" wrapText="1"/>
    </xf>
    <xf numFmtId="0" fontId="11" fillId="3" borderId="20" xfId="0" applyFont="1" applyFill="1" applyBorder="1" applyAlignment="1">
      <alignment horizontal="center" vertical="center" textRotation="255" wrapText="1"/>
    </xf>
    <xf numFmtId="0" fontId="11" fillId="3" borderId="0" xfId="0" applyFont="1" applyFill="1" applyAlignment="1">
      <alignment horizontal="center" vertical="center" textRotation="255" wrapText="1"/>
    </xf>
    <xf numFmtId="0" fontId="11" fillId="3" borderId="9" xfId="0" applyFont="1" applyFill="1" applyBorder="1" applyAlignment="1">
      <alignment horizontal="center" vertical="center" textRotation="255" wrapText="1"/>
    </xf>
    <xf numFmtId="0" fontId="11" fillId="3" borderId="2" xfId="0" applyFont="1" applyFill="1" applyBorder="1" applyAlignment="1">
      <alignment horizontal="center" vertical="center" textRotation="255" wrapText="1"/>
    </xf>
    <xf numFmtId="0" fontId="31" fillId="0" borderId="20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11" fillId="2" borderId="17" xfId="0" applyFont="1" applyFill="1" applyBorder="1" applyAlignment="1" applyProtection="1">
      <alignment horizontal="left" vertical="center" wrapText="1"/>
      <protection locked="0"/>
    </xf>
    <xf numFmtId="0" fontId="11" fillId="2" borderId="18" xfId="0" applyFont="1" applyFill="1" applyBorder="1" applyAlignment="1" applyProtection="1">
      <alignment horizontal="left" vertical="center" wrapText="1"/>
      <protection locked="0"/>
    </xf>
    <xf numFmtId="0" fontId="11" fillId="2" borderId="19" xfId="0" applyFont="1" applyFill="1" applyBorder="1" applyAlignment="1" applyProtection="1">
      <alignment horizontal="left" vertical="center" wrapText="1"/>
      <protection locked="0"/>
    </xf>
    <xf numFmtId="0" fontId="40" fillId="6" borderId="17" xfId="0" applyFont="1" applyFill="1" applyBorder="1" applyAlignment="1">
      <alignment horizontal="center" vertical="center" wrapText="1"/>
    </xf>
    <xf numFmtId="0" fontId="40" fillId="6" borderId="18" xfId="0" applyFont="1" applyFill="1" applyBorder="1" applyAlignment="1">
      <alignment horizontal="center" vertical="center" wrapText="1"/>
    </xf>
    <xf numFmtId="0" fontId="40" fillId="6" borderId="1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11" fillId="3" borderId="4" xfId="0" applyFont="1" applyFill="1" applyBorder="1" applyAlignment="1">
      <alignment horizontal="center" vertical="center" textRotation="255"/>
    </xf>
    <xf numFmtId="0" fontId="11" fillId="3" borderId="16" xfId="0" applyFont="1" applyFill="1" applyBorder="1" applyAlignment="1">
      <alignment horizontal="center" vertical="center" textRotation="255"/>
    </xf>
    <xf numFmtId="0" fontId="11" fillId="3" borderId="8" xfId="0" applyFont="1" applyFill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vertical="center" wrapText="1" shrinkToFit="1"/>
    </xf>
    <xf numFmtId="0" fontId="11" fillId="0" borderId="18" xfId="0" applyFont="1" applyBorder="1" applyAlignment="1">
      <alignment vertical="center" wrapText="1" shrinkToFit="1"/>
    </xf>
    <xf numFmtId="0" fontId="11" fillId="0" borderId="19" xfId="0" applyFont="1" applyBorder="1" applyAlignment="1">
      <alignment vertical="center" wrapText="1" shrinkToFit="1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21" fillId="0" borderId="17" xfId="0" applyFont="1" applyBorder="1" applyProtection="1">
      <alignment vertical="center"/>
      <protection locked="0"/>
    </xf>
    <xf numFmtId="0" fontId="21" fillId="0" borderId="18" xfId="0" applyFont="1" applyBorder="1" applyProtection="1">
      <alignment vertical="center"/>
      <protection locked="0"/>
    </xf>
    <xf numFmtId="0" fontId="21" fillId="0" borderId="19" xfId="0" applyFont="1" applyBorder="1" applyProtection="1">
      <alignment vertical="center"/>
      <protection locked="0"/>
    </xf>
    <xf numFmtId="0" fontId="11" fillId="7" borderId="17" xfId="0" applyFont="1" applyFill="1" applyBorder="1" applyProtection="1">
      <alignment vertical="center"/>
      <protection locked="0"/>
    </xf>
    <xf numFmtId="0" fontId="11" fillId="7" borderId="18" xfId="0" applyFont="1" applyFill="1" applyBorder="1" applyProtection="1">
      <alignment vertical="center"/>
      <protection locked="0"/>
    </xf>
    <xf numFmtId="0" fontId="11" fillId="7" borderId="19" xfId="0" applyFont="1" applyFill="1" applyBorder="1" applyProtection="1">
      <alignment vertical="center"/>
      <protection locked="0"/>
    </xf>
    <xf numFmtId="0" fontId="31" fillId="4" borderId="20" xfId="0" applyFont="1" applyFill="1" applyBorder="1" applyAlignment="1">
      <alignment vertical="center" wrapText="1"/>
    </xf>
    <xf numFmtId="0" fontId="31" fillId="4" borderId="0" xfId="0" applyFont="1" applyFill="1" applyAlignment="1">
      <alignment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7" xfId="0" applyFont="1" applyBorder="1" applyAlignment="1">
      <alignment vertical="center" wrapText="1"/>
    </xf>
    <xf numFmtId="0" fontId="28" fillId="0" borderId="18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textRotation="255"/>
    </xf>
    <xf numFmtId="0" fontId="11" fillId="0" borderId="5" xfId="0" applyFont="1" applyBorder="1" applyAlignment="1">
      <alignment vertical="center" textRotation="255" wrapText="1"/>
    </xf>
    <xf numFmtId="0" fontId="11" fillId="0" borderId="7" xfId="0" applyFont="1" applyBorder="1" applyAlignment="1">
      <alignment vertical="center" textRotation="255" wrapText="1"/>
    </xf>
    <xf numFmtId="0" fontId="11" fillId="0" borderId="20" xfId="0" applyFont="1" applyBorder="1" applyAlignment="1">
      <alignment vertical="center" textRotation="255" wrapText="1"/>
    </xf>
    <xf numFmtId="0" fontId="11" fillId="0" borderId="3" xfId="0" applyFont="1" applyBorder="1" applyAlignment="1">
      <alignment vertical="center" textRotation="255" wrapText="1"/>
    </xf>
    <xf numFmtId="0" fontId="12" fillId="0" borderId="17" xfId="0" applyFont="1" applyBorder="1" applyAlignment="1" applyProtection="1">
      <alignment vertical="center" shrinkToFit="1"/>
      <protection locked="0"/>
    </xf>
    <xf numFmtId="0" fontId="12" fillId="0" borderId="18" xfId="0" applyFont="1" applyBorder="1" applyAlignment="1" applyProtection="1">
      <alignment vertical="center" shrinkToFit="1"/>
      <protection locked="0"/>
    </xf>
    <xf numFmtId="0" fontId="12" fillId="0" borderId="19" xfId="0" applyFont="1" applyBorder="1" applyAlignment="1" applyProtection="1">
      <alignment vertical="center" shrinkToFit="1"/>
      <protection locked="0"/>
    </xf>
    <xf numFmtId="0" fontId="37" fillId="0" borderId="0" xfId="0" applyFont="1" applyAlignment="1">
      <alignment horizontal="left" vertical="center" wrapText="1"/>
    </xf>
    <xf numFmtId="0" fontId="14" fillId="0" borderId="2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20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2" fillId="0" borderId="20" xfId="0" quotePrefix="1" applyFont="1" applyBorder="1" applyAlignment="1">
      <alignment horizontal="left" vertical="center" shrinkToFit="1"/>
    </xf>
    <xf numFmtId="0" fontId="12" fillId="0" borderId="0" xfId="0" quotePrefix="1" applyFont="1" applyAlignment="1">
      <alignment horizontal="left" vertical="center" shrinkToFit="1"/>
    </xf>
    <xf numFmtId="0" fontId="11" fillId="2" borderId="17" xfId="0" applyFont="1" applyFill="1" applyBorder="1" applyProtection="1">
      <alignment vertical="center"/>
      <protection locked="0"/>
    </xf>
    <xf numFmtId="0" fontId="11" fillId="2" borderId="18" xfId="0" applyFont="1" applyFill="1" applyBorder="1" applyProtection="1">
      <alignment vertical="center"/>
      <protection locked="0"/>
    </xf>
    <xf numFmtId="0" fontId="11" fillId="2" borderId="19" xfId="0" applyFont="1" applyFill="1" applyBorder="1" applyProtection="1">
      <alignment vertical="center"/>
      <protection locked="0"/>
    </xf>
    <xf numFmtId="0" fontId="11" fillId="0" borderId="17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19" xfId="0" applyFont="1" applyBorder="1" applyAlignment="1">
      <alignment horizontal="left" vertical="center" shrinkToFit="1"/>
    </xf>
    <xf numFmtId="0" fontId="28" fillId="3" borderId="5" xfId="0" applyFont="1" applyFill="1" applyBorder="1" applyAlignment="1">
      <alignment vertical="center" wrapText="1"/>
    </xf>
    <xf numFmtId="0" fontId="28" fillId="3" borderId="7" xfId="0" applyFont="1" applyFill="1" applyBorder="1" applyAlignment="1">
      <alignment vertical="center" wrapText="1"/>
    </xf>
    <xf numFmtId="0" fontId="28" fillId="3" borderId="9" xfId="0" applyFont="1" applyFill="1" applyBorder="1" applyAlignment="1">
      <alignment vertical="center" wrapText="1"/>
    </xf>
    <xf numFmtId="0" fontId="28" fillId="3" borderId="10" xfId="0" applyFont="1" applyFill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8" fillId="0" borderId="3" xfId="0" applyFont="1" applyBorder="1" applyAlignment="1">
      <alignment horizontal="right" vertical="center" wrapText="1"/>
    </xf>
    <xf numFmtId="190" fontId="16" fillId="2" borderId="17" xfId="1" applyNumberFormat="1" applyFont="1" applyFill="1" applyBorder="1" applyAlignment="1" applyProtection="1">
      <alignment horizontal="right" vertical="center" wrapText="1"/>
      <protection locked="0"/>
    </xf>
    <xf numFmtId="190" fontId="16" fillId="2" borderId="18" xfId="1" applyNumberFormat="1" applyFont="1" applyFill="1" applyBorder="1" applyAlignment="1" applyProtection="1">
      <alignment horizontal="right" vertical="center" wrapText="1"/>
      <protection locked="0"/>
    </xf>
    <xf numFmtId="190" fontId="16" fillId="2" borderId="19" xfId="1" applyNumberFormat="1" applyFont="1" applyFill="1" applyBorder="1" applyAlignment="1" applyProtection="1">
      <alignment horizontal="right" vertical="center" wrapText="1"/>
      <protection locked="0"/>
    </xf>
    <xf numFmtId="0" fontId="9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88" fontId="15" fillId="2" borderId="1" xfId="0" applyNumberFormat="1" applyFont="1" applyFill="1" applyBorder="1" applyAlignment="1" applyProtection="1">
      <alignment horizontal="right" vertical="center"/>
      <protection locked="0"/>
    </xf>
    <xf numFmtId="0" fontId="28" fillId="0" borderId="36" xfId="0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3" xfId="0" applyFont="1" applyBorder="1" applyAlignment="1">
      <alignment horizontal="right" vertical="center"/>
    </xf>
    <xf numFmtId="0" fontId="28" fillId="0" borderId="20" xfId="0" applyFont="1" applyBorder="1" applyAlignment="1">
      <alignment horizontal="right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81" fontId="16" fillId="4" borderId="17" xfId="0" applyNumberFormat="1" applyFont="1" applyFill="1" applyBorder="1" applyAlignment="1" applyProtection="1">
      <alignment horizontal="center" vertical="center" shrinkToFit="1"/>
      <protection locked="0"/>
    </xf>
    <xf numFmtId="181" fontId="16" fillId="4" borderId="18" xfId="0" applyNumberFormat="1" applyFont="1" applyFill="1" applyBorder="1" applyAlignment="1" applyProtection="1">
      <alignment horizontal="center" vertical="center" shrinkToFit="1"/>
      <protection locked="0"/>
    </xf>
    <xf numFmtId="181" fontId="16" fillId="4" borderId="19" xfId="0" applyNumberFormat="1" applyFont="1" applyFill="1" applyBorder="1" applyAlignment="1" applyProtection="1">
      <alignment horizontal="center" vertical="center" shrinkToFit="1"/>
      <protection locked="0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9" fillId="0" borderId="20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3" fontId="16" fillId="0" borderId="0" xfId="1" applyNumberFormat="1" applyFont="1" applyFill="1" applyBorder="1" applyAlignment="1">
      <alignment horizontal="right" vertical="center" shrinkToFit="1"/>
    </xf>
    <xf numFmtId="185" fontId="16" fillId="5" borderId="9" xfId="1" applyNumberFormat="1" applyFont="1" applyFill="1" applyBorder="1" applyAlignment="1" applyProtection="1">
      <alignment horizontal="right" vertical="center" shrinkToFit="1"/>
    </xf>
    <xf numFmtId="185" fontId="16" fillId="5" borderId="2" xfId="1" applyNumberFormat="1" applyFont="1" applyFill="1" applyBorder="1" applyAlignment="1" applyProtection="1">
      <alignment horizontal="right" vertical="center" shrinkToFit="1"/>
    </xf>
    <xf numFmtId="181" fontId="16" fillId="5" borderId="10" xfId="0" applyNumberFormat="1" applyFont="1" applyFill="1" applyBorder="1" applyAlignment="1">
      <alignment vertical="center" shrinkToFit="1"/>
    </xf>
    <xf numFmtId="181" fontId="16" fillId="5" borderId="8" xfId="0" applyNumberFormat="1" applyFont="1" applyFill="1" applyBorder="1" applyAlignment="1">
      <alignment vertical="center" shrinkToFit="1"/>
    </xf>
    <xf numFmtId="177" fontId="16" fillId="0" borderId="0" xfId="1" applyNumberFormat="1" applyFont="1" applyFill="1" applyBorder="1" applyAlignment="1">
      <alignment horizontal="right" vertical="center" shrinkToFit="1"/>
    </xf>
    <xf numFmtId="0" fontId="11" fillId="3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81" fontId="17" fillId="5" borderId="17" xfId="0" applyNumberFormat="1" applyFont="1" applyFill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18" fillId="6" borderId="17" xfId="0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182" fontId="16" fillId="5" borderId="20" xfId="1" applyNumberFormat="1" applyFont="1" applyFill="1" applyBorder="1" applyAlignment="1" applyProtection="1">
      <alignment horizontal="right" vertical="center" shrinkToFit="1"/>
    </xf>
    <xf numFmtId="182" fontId="16" fillId="5" borderId="0" xfId="1" applyNumberFormat="1" applyFont="1" applyFill="1" applyBorder="1" applyAlignment="1" applyProtection="1">
      <alignment horizontal="right" vertical="center" shrinkToFit="1"/>
    </xf>
    <xf numFmtId="184" fontId="19" fillId="0" borderId="21" xfId="1" applyNumberFormat="1" applyFont="1" applyFill="1" applyBorder="1" applyAlignment="1" applyProtection="1">
      <alignment horizontal="left" vertical="center" shrinkToFit="1"/>
    </xf>
    <xf numFmtId="184" fontId="19" fillId="0" borderId="22" xfId="1" applyNumberFormat="1" applyFont="1" applyFill="1" applyBorder="1" applyAlignment="1" applyProtection="1">
      <alignment horizontal="left" vertical="center" shrinkToFit="1"/>
    </xf>
    <xf numFmtId="184" fontId="19" fillId="0" borderId="23" xfId="1" applyNumberFormat="1" applyFont="1" applyFill="1" applyBorder="1" applyAlignment="1" applyProtection="1">
      <alignment horizontal="left" vertical="center" shrinkToFit="1"/>
    </xf>
    <xf numFmtId="184" fontId="19" fillId="0" borderId="27" xfId="1" applyNumberFormat="1" applyFont="1" applyFill="1" applyBorder="1" applyAlignment="1" applyProtection="1">
      <alignment horizontal="left" vertical="center" shrinkToFit="1"/>
    </xf>
    <xf numFmtId="184" fontId="19" fillId="0" borderId="28" xfId="1" applyNumberFormat="1" applyFont="1" applyFill="1" applyBorder="1" applyAlignment="1" applyProtection="1">
      <alignment horizontal="left" vertical="center" shrinkToFit="1"/>
    </xf>
    <xf numFmtId="184" fontId="19" fillId="0" borderId="29" xfId="1" applyNumberFormat="1" applyFont="1" applyFill="1" applyBorder="1" applyAlignment="1" applyProtection="1">
      <alignment horizontal="left" vertical="center" shrinkToFit="1"/>
    </xf>
    <xf numFmtId="179" fontId="16" fillId="5" borderId="5" xfId="1" applyNumberFormat="1" applyFont="1" applyFill="1" applyBorder="1" applyAlignment="1" applyProtection="1">
      <alignment horizontal="right" vertical="center" shrinkToFit="1"/>
    </xf>
    <xf numFmtId="179" fontId="16" fillId="5" borderId="6" xfId="1" applyNumberFormat="1" applyFont="1" applyFill="1" applyBorder="1" applyAlignment="1" applyProtection="1">
      <alignment horizontal="right" vertical="center" shrinkToFit="1"/>
    </xf>
    <xf numFmtId="179" fontId="16" fillId="5" borderId="7" xfId="1" applyNumberFormat="1" applyFont="1" applyFill="1" applyBorder="1" applyAlignment="1" applyProtection="1">
      <alignment horizontal="right" vertical="center" shrinkToFit="1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82" fontId="16" fillId="2" borderId="4" xfId="1" applyNumberFormat="1" applyFont="1" applyFill="1" applyBorder="1" applyAlignment="1" applyProtection="1">
      <alignment horizontal="right" vertical="center" shrinkToFit="1"/>
    </xf>
    <xf numFmtId="177" fontId="27" fillId="0" borderId="5" xfId="1" applyNumberFormat="1" applyFont="1" applyFill="1" applyBorder="1" applyAlignment="1">
      <alignment horizontal="right" vertical="center" shrinkToFit="1"/>
    </xf>
    <xf numFmtId="177" fontId="27" fillId="0" borderId="6" xfId="1" applyNumberFormat="1" applyFont="1" applyFill="1" applyBorder="1" applyAlignment="1">
      <alignment horizontal="right" vertical="center" shrinkToFit="1"/>
    </xf>
    <xf numFmtId="179" fontId="16" fillId="5" borderId="4" xfId="0" applyNumberFormat="1" applyFont="1" applyFill="1" applyBorder="1" applyAlignment="1">
      <alignment vertical="center" shrinkToFit="1"/>
    </xf>
    <xf numFmtId="185" fontId="16" fillId="2" borderId="20" xfId="1" applyNumberFormat="1" applyFont="1" applyFill="1" applyBorder="1" applyAlignment="1" applyProtection="1">
      <alignment horizontal="right" vertical="center" shrinkToFit="1"/>
      <protection locked="0"/>
    </xf>
    <xf numFmtId="185" fontId="16" fillId="2" borderId="0" xfId="1" applyNumberFormat="1" applyFont="1" applyFill="1" applyBorder="1" applyAlignment="1" applyProtection="1">
      <alignment horizontal="right" vertical="center" shrinkToFit="1"/>
      <protection locked="0"/>
    </xf>
    <xf numFmtId="185" fontId="16" fillId="2" borderId="3" xfId="1" applyNumberFormat="1" applyFont="1" applyFill="1" applyBorder="1" applyAlignment="1" applyProtection="1">
      <alignment horizontal="right" vertical="center" shrinkToFit="1"/>
      <protection locked="0"/>
    </xf>
    <xf numFmtId="3" fontId="27" fillId="0" borderId="9" xfId="1" applyNumberFormat="1" applyFont="1" applyFill="1" applyBorder="1" applyAlignment="1">
      <alignment horizontal="right" vertical="center" shrinkToFit="1"/>
    </xf>
    <xf numFmtId="3" fontId="27" fillId="0" borderId="2" xfId="1" applyNumberFormat="1" applyFont="1" applyFill="1" applyBorder="1" applyAlignment="1">
      <alignment horizontal="right" vertical="center" shrinkToFit="1"/>
    </xf>
    <xf numFmtId="181" fontId="16" fillId="5" borderId="16" xfId="0" applyNumberFormat="1" applyFont="1" applyFill="1" applyBorder="1" applyAlignment="1">
      <alignment vertical="center" shrinkToFit="1"/>
    </xf>
    <xf numFmtId="181" fontId="16" fillId="5" borderId="9" xfId="0" applyNumberFormat="1" applyFont="1" applyFill="1" applyBorder="1" applyAlignment="1">
      <alignment vertical="center" shrinkToFit="1"/>
    </xf>
    <xf numFmtId="181" fontId="16" fillId="5" borderId="2" xfId="0" applyNumberFormat="1" applyFont="1" applyFill="1" applyBorder="1" applyAlignment="1">
      <alignment vertical="center" shrinkToFit="1"/>
    </xf>
    <xf numFmtId="179" fontId="16" fillId="5" borderId="5" xfId="0" applyNumberFormat="1" applyFont="1" applyFill="1" applyBorder="1" applyAlignment="1">
      <alignment vertical="center" shrinkToFit="1"/>
    </xf>
    <xf numFmtId="179" fontId="16" fillId="5" borderId="6" xfId="0" applyNumberFormat="1" applyFont="1" applyFill="1" applyBorder="1" applyAlignment="1">
      <alignment vertical="center" shrinkToFit="1"/>
    </xf>
    <xf numFmtId="179" fontId="16" fillId="5" borderId="7" xfId="0" applyNumberFormat="1" applyFont="1" applyFill="1" applyBorder="1" applyAlignment="1">
      <alignment vertical="center" shrinkToFit="1"/>
    </xf>
    <xf numFmtId="185" fontId="16" fillId="2" borderId="9" xfId="1" applyNumberFormat="1" applyFont="1" applyFill="1" applyBorder="1" applyAlignment="1" applyProtection="1">
      <alignment horizontal="right" vertical="center" shrinkToFit="1"/>
      <protection locked="0"/>
    </xf>
    <xf numFmtId="185" fontId="16" fillId="2" borderId="2" xfId="1" applyNumberFormat="1" applyFont="1" applyFill="1" applyBorder="1" applyAlignment="1" applyProtection="1">
      <alignment horizontal="right" vertical="center" shrinkToFit="1"/>
      <protection locked="0"/>
    </xf>
    <xf numFmtId="185" fontId="16" fillId="2" borderId="10" xfId="1" applyNumberFormat="1" applyFont="1" applyFill="1" applyBorder="1" applyAlignment="1" applyProtection="1">
      <alignment horizontal="right" vertical="center" shrinkToFit="1"/>
      <protection locked="0"/>
    </xf>
    <xf numFmtId="0" fontId="11" fillId="3" borderId="1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81" fontId="16" fillId="5" borderId="16" xfId="0" applyNumberFormat="1" applyFont="1" applyFill="1" applyBorder="1" applyAlignment="1">
      <alignment vertical="center" wrapText="1" shrinkToFit="1"/>
    </xf>
    <xf numFmtId="0" fontId="11" fillId="3" borderId="20" xfId="0" applyFont="1" applyFill="1" applyBorder="1" applyAlignment="1">
      <alignment horizontal="center" vertical="center" wrapText="1"/>
    </xf>
    <xf numFmtId="185" fontId="16" fillId="5" borderId="5" xfId="1" applyNumberFormat="1" applyFont="1" applyFill="1" applyBorder="1" applyAlignment="1" applyProtection="1">
      <alignment horizontal="right" vertical="center" shrinkToFit="1"/>
    </xf>
    <xf numFmtId="185" fontId="16" fillId="5" borderId="6" xfId="1" applyNumberFormat="1" applyFont="1" applyFill="1" applyBorder="1" applyAlignment="1" applyProtection="1">
      <alignment horizontal="right" vertical="center" shrinkToFit="1"/>
    </xf>
    <xf numFmtId="185" fontId="16" fillId="5" borderId="7" xfId="1" applyNumberFormat="1" applyFont="1" applyFill="1" applyBorder="1" applyAlignment="1" applyProtection="1">
      <alignment horizontal="right" vertical="center" shrinkToFit="1"/>
    </xf>
    <xf numFmtId="185" fontId="16" fillId="5" borderId="10" xfId="1" applyNumberFormat="1" applyFont="1" applyFill="1" applyBorder="1" applyAlignment="1" applyProtection="1">
      <alignment horizontal="right" vertical="center" shrinkToFit="1"/>
    </xf>
    <xf numFmtId="184" fontId="22" fillId="0" borderId="22" xfId="1" applyNumberFormat="1" applyFont="1" applyFill="1" applyBorder="1" applyAlignment="1" applyProtection="1">
      <alignment horizontal="left" vertical="center"/>
    </xf>
    <xf numFmtId="184" fontId="22" fillId="0" borderId="23" xfId="1" applyNumberFormat="1" applyFont="1" applyFill="1" applyBorder="1" applyAlignment="1" applyProtection="1">
      <alignment horizontal="left" vertical="center"/>
    </xf>
    <xf numFmtId="184" fontId="22" fillId="0" borderId="28" xfId="1" applyNumberFormat="1" applyFont="1" applyFill="1" applyBorder="1" applyAlignment="1" applyProtection="1">
      <alignment horizontal="left" vertical="center"/>
    </xf>
    <xf numFmtId="184" fontId="22" fillId="0" borderId="29" xfId="1" applyNumberFormat="1" applyFont="1" applyFill="1" applyBorder="1" applyAlignment="1" applyProtection="1">
      <alignment horizontal="left" vertical="center"/>
    </xf>
    <xf numFmtId="181" fontId="16" fillId="5" borderId="5" xfId="0" applyNumberFormat="1" applyFont="1" applyFill="1" applyBorder="1" applyAlignment="1">
      <alignment vertical="center" wrapText="1" shrinkToFit="1"/>
    </xf>
    <xf numFmtId="181" fontId="16" fillId="5" borderId="6" xfId="0" applyNumberFormat="1" applyFont="1" applyFill="1" applyBorder="1" applyAlignment="1">
      <alignment vertical="center" wrapText="1" shrinkToFit="1"/>
    </xf>
    <xf numFmtId="181" fontId="16" fillId="5" borderId="7" xfId="0" applyNumberFormat="1" applyFont="1" applyFill="1" applyBorder="1" applyAlignment="1">
      <alignment vertical="center" wrapText="1" shrinkToFit="1"/>
    </xf>
    <xf numFmtId="181" fontId="16" fillId="5" borderId="9" xfId="0" applyNumberFormat="1" applyFont="1" applyFill="1" applyBorder="1" applyAlignment="1">
      <alignment vertical="center" wrapText="1" shrinkToFit="1"/>
    </xf>
    <xf numFmtId="181" fontId="16" fillId="5" borderId="2" xfId="0" applyNumberFormat="1" applyFont="1" applyFill="1" applyBorder="1" applyAlignment="1">
      <alignment vertical="center" wrapText="1" shrinkToFit="1"/>
    </xf>
    <xf numFmtId="181" fontId="16" fillId="5" borderId="10" xfId="0" applyNumberFormat="1" applyFont="1" applyFill="1" applyBorder="1" applyAlignment="1">
      <alignment vertical="center" wrapText="1" shrinkToFit="1"/>
    </xf>
    <xf numFmtId="3" fontId="16" fillId="4" borderId="9" xfId="1" applyNumberFormat="1" applyFont="1" applyFill="1" applyBorder="1" applyAlignment="1" applyProtection="1">
      <alignment horizontal="right" vertical="center" shrinkToFit="1"/>
    </xf>
    <xf numFmtId="3" fontId="16" fillId="4" borderId="2" xfId="1" applyNumberFormat="1" applyFont="1" applyFill="1" applyBorder="1" applyAlignment="1" applyProtection="1">
      <alignment horizontal="right" vertical="center" shrinkToFit="1"/>
    </xf>
    <xf numFmtId="176" fontId="16" fillId="2" borderId="30" xfId="1" applyNumberFormat="1" applyFont="1" applyFill="1" applyBorder="1" applyAlignment="1" applyProtection="1">
      <alignment horizontal="right" vertical="center" wrapText="1"/>
    </xf>
    <xf numFmtId="177" fontId="16" fillId="4" borderId="5" xfId="1" applyNumberFormat="1" applyFont="1" applyFill="1" applyBorder="1" applyAlignment="1" applyProtection="1">
      <alignment horizontal="right" vertical="center" shrinkToFit="1"/>
    </xf>
    <xf numFmtId="177" fontId="16" fillId="4" borderId="6" xfId="1" applyNumberFormat="1" applyFont="1" applyFill="1" applyBorder="1" applyAlignment="1" applyProtection="1">
      <alignment horizontal="right" vertical="center" shrinkToFit="1"/>
    </xf>
    <xf numFmtId="179" fontId="16" fillId="5" borderId="16" xfId="0" applyNumberFormat="1" applyFont="1" applyFill="1" applyBorder="1" applyAlignment="1">
      <alignment vertical="center" wrapText="1" shrinkToFit="1"/>
    </xf>
    <xf numFmtId="177" fontId="16" fillId="0" borderId="0" xfId="1" applyNumberFormat="1" applyFont="1" applyFill="1" applyBorder="1" applyAlignment="1">
      <alignment horizontal="right" vertical="center" wrapText="1" shrinkToFit="1"/>
    </xf>
    <xf numFmtId="180" fontId="16" fillId="2" borderId="9" xfId="1" applyNumberFormat="1" applyFont="1" applyFill="1" applyBorder="1" applyAlignment="1" applyProtection="1">
      <alignment horizontal="right" shrinkToFit="1"/>
      <protection locked="0"/>
    </xf>
    <xf numFmtId="180" fontId="16" fillId="2" borderId="2" xfId="1" applyNumberFormat="1" applyFont="1" applyFill="1" applyBorder="1" applyAlignment="1" applyProtection="1">
      <alignment horizontal="right" shrinkToFit="1"/>
      <protection locked="0"/>
    </xf>
    <xf numFmtId="180" fontId="16" fillId="2" borderId="10" xfId="1" applyNumberFormat="1" applyFont="1" applyFill="1" applyBorder="1" applyAlignment="1" applyProtection="1">
      <alignment horizontal="right" shrinkToFit="1"/>
      <protection locked="0"/>
    </xf>
    <xf numFmtId="181" fontId="16" fillId="5" borderId="8" xfId="0" applyNumberFormat="1" applyFont="1" applyFill="1" applyBorder="1" applyAlignment="1">
      <alignment vertical="center" wrapText="1" shrinkToFit="1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0" fillId="0" borderId="14" xfId="0" applyBorder="1">
      <alignment vertical="center"/>
    </xf>
    <xf numFmtId="0" fontId="0" fillId="0" borderId="0" xfId="0">
      <alignment vertical="center"/>
    </xf>
    <xf numFmtId="0" fontId="0" fillId="0" borderId="15" xfId="0" applyBorder="1">
      <alignment vertical="center"/>
    </xf>
    <xf numFmtId="0" fontId="13" fillId="0" borderId="14" xfId="0" applyFont="1" applyBorder="1" applyAlignment="1">
      <alignment horizontal="left" vertical="center" wrapText="1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>
      <alignment vertical="center"/>
    </xf>
    <xf numFmtId="0" fontId="13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horizontal="left" vertical="center" wrapText="1"/>
    </xf>
    <xf numFmtId="183" fontId="16" fillId="2" borderId="17" xfId="1" applyNumberFormat="1" applyFont="1" applyFill="1" applyBorder="1" applyAlignment="1" applyProtection="1">
      <alignment horizontal="right" vertical="center" shrinkToFit="1"/>
      <protection locked="0"/>
    </xf>
    <xf numFmtId="183" fontId="16" fillId="2" borderId="19" xfId="1" applyNumberFormat="1" applyFont="1" applyFill="1" applyBorder="1" applyAlignment="1" applyProtection="1">
      <alignment horizontal="right" vertical="center" shrinkToFit="1"/>
      <protection locked="0"/>
    </xf>
    <xf numFmtId="184" fontId="19" fillId="0" borderId="21" xfId="1" applyNumberFormat="1" applyFont="1" applyFill="1" applyBorder="1" applyAlignment="1" applyProtection="1">
      <alignment horizontal="left" vertical="center"/>
    </xf>
    <xf numFmtId="184" fontId="19" fillId="0" borderId="22" xfId="1" applyNumberFormat="1" applyFont="1" applyFill="1" applyBorder="1" applyAlignment="1" applyProtection="1">
      <alignment horizontal="left" vertical="center"/>
    </xf>
    <xf numFmtId="184" fontId="19" fillId="0" borderId="23" xfId="1" applyNumberFormat="1" applyFont="1" applyFill="1" applyBorder="1" applyAlignment="1" applyProtection="1">
      <alignment horizontal="left" vertical="center"/>
    </xf>
    <xf numFmtId="184" fontId="19" fillId="0" borderId="27" xfId="1" applyNumberFormat="1" applyFont="1" applyFill="1" applyBorder="1" applyAlignment="1" applyProtection="1">
      <alignment horizontal="left" vertical="center"/>
    </xf>
    <xf numFmtId="184" fontId="19" fillId="0" borderId="28" xfId="1" applyNumberFormat="1" applyFont="1" applyFill="1" applyBorder="1" applyAlignment="1" applyProtection="1">
      <alignment horizontal="left" vertical="center"/>
    </xf>
    <xf numFmtId="184" fontId="19" fillId="0" borderId="29" xfId="1" applyNumberFormat="1" applyFont="1" applyFill="1" applyBorder="1" applyAlignment="1" applyProtection="1">
      <alignment horizontal="left" vertical="center"/>
    </xf>
    <xf numFmtId="179" fontId="16" fillId="5" borderId="0" xfId="1" applyNumberFormat="1" applyFont="1" applyFill="1" applyBorder="1" applyAlignment="1" applyProtection="1">
      <alignment horizontal="right" vertical="center" shrinkToFit="1"/>
    </xf>
    <xf numFmtId="179" fontId="16" fillId="5" borderId="3" xfId="1" applyNumberFormat="1" applyFont="1" applyFill="1" applyBorder="1" applyAlignment="1" applyProtection="1">
      <alignment horizontal="right" vertical="center" shrinkToFit="1"/>
    </xf>
    <xf numFmtId="185" fontId="16" fillId="5" borderId="8" xfId="1" applyNumberFormat="1" applyFont="1" applyFill="1" applyBorder="1" applyAlignment="1" applyProtection="1">
      <alignment horizontal="right" vertical="center" shrinkToFit="1"/>
    </xf>
    <xf numFmtId="0" fontId="11" fillId="0" borderId="0" xfId="0" applyFont="1" applyAlignment="1">
      <alignment horizontal="center" vertical="center"/>
    </xf>
    <xf numFmtId="180" fontId="16" fillId="2" borderId="8" xfId="1" applyNumberFormat="1" applyFont="1" applyFill="1" applyBorder="1" applyAlignment="1" applyProtection="1">
      <alignment horizontal="right" vertical="center" shrinkToFit="1"/>
      <protection locked="0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176" fontId="15" fillId="2" borderId="4" xfId="1" applyNumberFormat="1" applyFont="1" applyFill="1" applyBorder="1" applyAlignment="1" applyProtection="1">
      <alignment horizontal="right" vertical="center" shrinkToFit="1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2" fillId="2" borderId="0" xfId="0" applyFont="1" applyFill="1" applyAlignment="1">
      <alignment horizontal="left" vertical="center"/>
    </xf>
    <xf numFmtId="0" fontId="43" fillId="2" borderId="0" xfId="0" applyFont="1" applyFill="1" applyAlignment="1">
      <alignment horizontal="left" vertical="center"/>
    </xf>
    <xf numFmtId="0" fontId="31" fillId="2" borderId="17" xfId="0" applyFont="1" applyFill="1" applyBorder="1" applyProtection="1">
      <alignment vertical="center"/>
      <protection locked="0"/>
    </xf>
    <xf numFmtId="0" fontId="31" fillId="2" borderId="18" xfId="0" applyFont="1" applyFill="1" applyBorder="1" applyProtection="1">
      <alignment vertical="center"/>
      <protection locked="0"/>
    </xf>
    <xf numFmtId="0" fontId="31" fillId="2" borderId="19" xfId="0" applyFont="1" applyFill="1" applyBorder="1" applyProtection="1">
      <alignment vertical="center"/>
      <protection locked="0"/>
    </xf>
    <xf numFmtId="0" fontId="31" fillId="7" borderId="17" xfId="0" applyFont="1" applyFill="1" applyBorder="1" applyProtection="1">
      <alignment vertical="center"/>
      <protection locked="0"/>
    </xf>
    <xf numFmtId="0" fontId="31" fillId="7" borderId="18" xfId="0" applyFont="1" applyFill="1" applyBorder="1" applyProtection="1">
      <alignment vertical="center"/>
      <protection locked="0"/>
    </xf>
    <xf numFmtId="0" fontId="31" fillId="7" borderId="19" xfId="0" applyFont="1" applyFill="1" applyBorder="1" applyProtection="1">
      <alignment vertical="center"/>
      <protection locked="0"/>
    </xf>
    <xf numFmtId="0" fontId="31" fillId="2" borderId="17" xfId="0" applyFont="1" applyFill="1" applyBorder="1" applyAlignment="1" applyProtection="1">
      <alignment horizontal="left" vertical="center" wrapText="1"/>
      <protection locked="0"/>
    </xf>
    <xf numFmtId="0" fontId="31" fillId="2" borderId="18" xfId="0" applyFont="1" applyFill="1" applyBorder="1" applyAlignment="1" applyProtection="1">
      <alignment horizontal="left" vertical="center" wrapText="1"/>
      <protection locked="0"/>
    </xf>
    <xf numFmtId="0" fontId="31" fillId="2" borderId="19" xfId="0" applyFont="1" applyFill="1" applyBorder="1" applyAlignment="1" applyProtection="1">
      <alignment horizontal="left" vertical="center" wrapText="1"/>
      <protection locked="0"/>
    </xf>
    <xf numFmtId="191" fontId="27" fillId="2" borderId="1" xfId="0" applyNumberFormat="1" applyFont="1" applyFill="1" applyBorder="1" applyProtection="1">
      <alignment vertical="center"/>
      <protection locked="0"/>
    </xf>
    <xf numFmtId="0" fontId="56" fillId="12" borderId="17" xfId="4" applyFont="1" applyFill="1" applyBorder="1" applyAlignment="1">
      <alignment horizontal="center" vertical="center"/>
    </xf>
    <xf numFmtId="0" fontId="56" fillId="12" borderId="18" xfId="4" applyFont="1" applyFill="1" applyBorder="1" applyAlignment="1">
      <alignment horizontal="center" vertical="center"/>
    </xf>
    <xf numFmtId="0" fontId="56" fillId="12" borderId="19" xfId="4" applyFont="1" applyFill="1" applyBorder="1" applyAlignment="1">
      <alignment horizontal="center" vertical="center"/>
    </xf>
    <xf numFmtId="0" fontId="60" fillId="3" borderId="1" xfId="4" applyFont="1" applyFill="1" applyBorder="1" applyAlignment="1">
      <alignment horizontal="center" vertical="center" shrinkToFit="1"/>
    </xf>
    <xf numFmtId="0" fontId="60" fillId="0" borderId="1" xfId="4" applyFont="1" applyBorder="1" applyAlignment="1">
      <alignment vertical="center" shrinkToFit="1"/>
    </xf>
    <xf numFmtId="0" fontId="60" fillId="0" borderId="4" xfId="4" applyFont="1" applyBorder="1" applyAlignment="1">
      <alignment horizontal="center" vertical="center" wrapText="1" shrinkToFit="1"/>
    </xf>
    <xf numFmtId="0" fontId="60" fillId="0" borderId="16" xfId="4" applyFont="1" applyBorder="1" applyAlignment="1">
      <alignment horizontal="center" vertical="center" wrapText="1" shrinkToFit="1"/>
    </xf>
    <xf numFmtId="0" fontId="60" fillId="0" borderId="8" xfId="4" applyFont="1" applyBorder="1" applyAlignment="1">
      <alignment horizontal="center" vertical="center" wrapText="1" shrinkToFit="1"/>
    </xf>
    <xf numFmtId="0" fontId="57" fillId="3" borderId="1" xfId="4" applyFont="1" applyFill="1" applyBorder="1" applyAlignment="1">
      <alignment horizontal="center" vertical="center" shrinkToFit="1"/>
    </xf>
    <xf numFmtId="0" fontId="57" fillId="0" borderId="4" xfId="4" applyFont="1" applyBorder="1" applyAlignment="1">
      <alignment horizontal="center" vertical="center" wrapText="1" shrinkToFit="1" readingOrder="1"/>
    </xf>
    <xf numFmtId="0" fontId="57" fillId="0" borderId="8" xfId="4" applyFont="1" applyBorder="1" applyAlignment="1">
      <alignment horizontal="center" vertical="center" wrapText="1" shrinkToFit="1" readingOrder="1"/>
    </xf>
    <xf numFmtId="0" fontId="57" fillId="13" borderId="1" xfId="4" applyFont="1" applyFill="1" applyBorder="1" applyAlignment="1">
      <alignment vertical="center" shrinkToFit="1"/>
    </xf>
    <xf numFmtId="0" fontId="57" fillId="0" borderId="1" xfId="4" applyFont="1" applyBorder="1" applyAlignment="1">
      <alignment vertical="center" shrinkToFit="1"/>
    </xf>
    <xf numFmtId="0" fontId="57" fillId="0" borderId="4" xfId="4" applyFont="1" applyBorder="1" applyAlignment="1">
      <alignment horizontal="center" vertical="center" wrapText="1" shrinkToFit="1"/>
    </xf>
    <xf numFmtId="0" fontId="57" fillId="0" borderId="16" xfId="4" applyFont="1" applyBorder="1" applyAlignment="1">
      <alignment horizontal="center" vertical="center" wrapText="1" shrinkToFit="1"/>
    </xf>
    <xf numFmtId="0" fontId="57" fillId="0" borderId="8" xfId="4" applyFont="1" applyBorder="1" applyAlignment="1">
      <alignment horizontal="center" vertical="center" wrapText="1" shrinkToFit="1"/>
    </xf>
    <xf numFmtId="0" fontId="57" fillId="0" borderId="1" xfId="4" applyFont="1" applyBorder="1" applyAlignment="1">
      <alignment vertical="center" wrapText="1" shrinkToFit="1"/>
    </xf>
    <xf numFmtId="0" fontId="57" fillId="13" borderId="4" xfId="4" applyFont="1" applyFill="1" applyBorder="1" applyAlignment="1">
      <alignment vertical="center" wrapText="1" shrinkToFit="1"/>
    </xf>
    <xf numFmtId="0" fontId="57" fillId="0" borderId="1" xfId="4" applyFont="1" applyBorder="1" applyAlignment="1">
      <alignment horizontal="center" vertical="center" shrinkToFit="1"/>
    </xf>
    <xf numFmtId="0" fontId="57" fillId="0" borderId="4" xfId="4" applyFont="1" applyBorder="1" applyAlignment="1">
      <alignment vertical="center" wrapText="1" shrinkToFit="1"/>
    </xf>
    <xf numFmtId="0" fontId="57" fillId="0" borderId="8" xfId="4" applyFont="1" applyBorder="1" applyAlignment="1">
      <alignment vertical="center" wrapText="1" shrinkToFit="1"/>
    </xf>
    <xf numFmtId="0" fontId="57" fillId="0" borderId="4" xfId="4" applyFont="1" applyBorder="1" applyAlignment="1">
      <alignment horizontal="center" vertical="center" shrinkToFit="1"/>
    </xf>
    <xf numFmtId="0" fontId="57" fillId="0" borderId="16" xfId="4" applyFont="1" applyBorder="1" applyAlignment="1">
      <alignment horizontal="center" vertical="center" shrinkToFit="1"/>
    </xf>
    <xf numFmtId="0" fontId="57" fillId="0" borderId="8" xfId="4" applyFont="1" applyBorder="1" applyAlignment="1">
      <alignment horizontal="center" vertical="center" shrinkToFit="1"/>
    </xf>
    <xf numFmtId="0" fontId="57" fillId="0" borderId="4" xfId="4" applyFont="1" applyBorder="1" applyAlignment="1">
      <alignment vertical="center" shrinkToFit="1"/>
    </xf>
    <xf numFmtId="0" fontId="57" fillId="0" borderId="8" xfId="4" applyFont="1" applyBorder="1" applyAlignment="1">
      <alignment vertical="center" shrinkToFit="1"/>
    </xf>
    <xf numFmtId="0" fontId="57" fillId="0" borderId="4" xfId="4" applyFont="1" applyBorder="1" applyAlignment="1">
      <alignment horizontal="center" vertical="center"/>
    </xf>
    <xf numFmtId="0" fontId="57" fillId="0" borderId="16" xfId="4" applyFont="1" applyBorder="1" applyAlignment="1">
      <alignment horizontal="center" vertical="center"/>
    </xf>
    <xf numFmtId="0" fontId="57" fillId="0" borderId="8" xfId="4" applyFont="1" applyBorder="1" applyAlignment="1">
      <alignment horizontal="center" vertical="center"/>
    </xf>
    <xf numFmtId="0" fontId="57" fillId="0" borderId="16" xfId="4" applyFont="1" applyBorder="1" applyAlignment="1">
      <alignment vertical="center" shrinkToFit="1"/>
    </xf>
    <xf numFmtId="0" fontId="57" fillId="0" borderId="1" xfId="4" applyFont="1" applyBorder="1">
      <alignment vertical="center"/>
    </xf>
    <xf numFmtId="0" fontId="57" fillId="13" borderId="1" xfId="4" applyFont="1" applyFill="1" applyBorder="1" applyAlignment="1">
      <alignment vertical="center" wrapText="1" shrinkToFit="1"/>
    </xf>
    <xf numFmtId="0" fontId="57" fillId="13" borderId="1" xfId="4" applyFont="1" applyFill="1" applyBorder="1" applyAlignment="1">
      <alignment horizontal="center" vertical="center" shrinkToFit="1"/>
    </xf>
    <xf numFmtId="0" fontId="57" fillId="14" borderId="1" xfId="4" applyFont="1" applyFill="1" applyBorder="1" applyAlignment="1">
      <alignment horizontal="center" vertical="center" wrapText="1" shrinkToFit="1"/>
    </xf>
    <xf numFmtId="0" fontId="57" fillId="13" borderId="1" xfId="4" applyFont="1" applyFill="1" applyBorder="1">
      <alignment vertical="center"/>
    </xf>
    <xf numFmtId="0" fontId="53" fillId="0" borderId="2" xfId="4" applyFont="1" applyBorder="1" applyAlignment="1">
      <alignment horizontal="center" vertical="center"/>
    </xf>
    <xf numFmtId="0" fontId="57" fillId="0" borderId="4" xfId="4" applyFont="1" applyBorder="1" applyAlignment="1">
      <alignment horizontal="center" vertical="center" wrapText="1"/>
    </xf>
    <xf numFmtId="0" fontId="57" fillId="13" borderId="4" xfId="4" applyFont="1" applyFill="1" applyBorder="1" applyAlignment="1">
      <alignment vertical="center" shrinkToFit="1"/>
    </xf>
    <xf numFmtId="0" fontId="44" fillId="10" borderId="1" xfId="0" applyFont="1" applyFill="1" applyBorder="1" applyAlignment="1">
      <alignment horizontal="left" vertical="center"/>
    </xf>
    <xf numFmtId="0" fontId="44" fillId="10" borderId="17" xfId="0" applyFont="1" applyFill="1" applyBorder="1" applyAlignment="1">
      <alignment horizontal="left" vertical="center"/>
    </xf>
    <xf numFmtId="0" fontId="44" fillId="0" borderId="20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44" fillId="0" borderId="3" xfId="0" applyFont="1" applyBorder="1" applyAlignment="1">
      <alignment horizontal="left" vertical="center" wrapText="1"/>
    </xf>
    <xf numFmtId="0" fontId="44" fillId="8" borderId="2" xfId="0" applyFont="1" applyFill="1" applyBorder="1" applyAlignment="1">
      <alignment horizontal="center" vertical="center"/>
    </xf>
    <xf numFmtId="0" fontId="46" fillId="9" borderId="50" xfId="4" applyFont="1" applyFill="1" applyBorder="1" applyAlignment="1">
      <alignment horizontal="center" vertical="center"/>
    </xf>
    <xf numFmtId="0" fontId="46" fillId="9" borderId="51" xfId="4" applyFont="1" applyFill="1" applyBorder="1" applyAlignment="1">
      <alignment horizontal="center" vertical="center"/>
    </xf>
    <xf numFmtId="0" fontId="47" fillId="9" borderId="52" xfId="0" applyFont="1" applyFill="1" applyBorder="1" applyAlignment="1">
      <alignment vertical="center" wrapText="1"/>
    </xf>
    <xf numFmtId="0" fontId="47" fillId="9" borderId="56" xfId="0" applyFont="1" applyFill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44" fillId="10" borderId="5" xfId="0" applyFont="1" applyFill="1" applyBorder="1" applyAlignment="1">
      <alignment horizontal="center" vertical="center" wrapText="1"/>
    </xf>
    <xf numFmtId="0" fontId="44" fillId="10" borderId="6" xfId="0" applyFont="1" applyFill="1" applyBorder="1" applyAlignment="1">
      <alignment horizontal="center" vertical="center" wrapText="1"/>
    </xf>
    <xf numFmtId="0" fontId="44" fillId="10" borderId="7" xfId="0" applyFont="1" applyFill="1" applyBorder="1" applyAlignment="1">
      <alignment horizontal="center" vertical="center" wrapText="1"/>
    </xf>
    <xf numFmtId="0" fontId="46" fillId="10" borderId="55" xfId="4" applyFont="1" applyFill="1" applyBorder="1" applyAlignment="1">
      <alignment horizontal="center" vertical="center"/>
    </xf>
    <xf numFmtId="0" fontId="46" fillId="10" borderId="53" xfId="4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4" xr:uid="{36ED168D-0AF8-4AC9-A352-24AD3354384E}"/>
    <cellStyle name="標準_⑤参考様式11,12号別紙(収支実績報告書（支援交付金））" xfId="2" xr:uid="{CCE8C61A-7203-4C67-A206-604D29B9FC0A}"/>
    <cellStyle name="標準_活動指針チェック表(記載例）181118_活動計画の記載要領v9（181214）別添３と５修正" xfId="3" xr:uid="{983585AB-5775-433C-8C82-767803C7D35E}"/>
  </cellStyles>
  <dxfs count="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28575</xdr:colOff>
      <xdr:row>107</xdr:row>
      <xdr:rowOff>38100</xdr:rowOff>
    </xdr:from>
    <xdr:to>
      <xdr:col>26</xdr:col>
      <xdr:colOff>1181100</xdr:colOff>
      <xdr:row>108</xdr:row>
      <xdr:rowOff>276225</xdr:rowOff>
    </xdr:to>
    <xdr:sp macro="" textlink="">
      <xdr:nvSpPr>
        <xdr:cNvPr id="3" name="Rectangle 6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8258175" y="638175"/>
          <a:ext cx="2571750" cy="542925"/>
        </a:xfrm>
        <a:prstGeom prst="rect">
          <a:avLst/>
        </a:prstGeom>
        <a:solidFill>
          <a:sysClr val="window" lastClr="FFFFFF">
            <a:lumMod val="95000"/>
          </a:sysClr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wrap="square" lIns="36000" tIns="36000" rIns="36000" bIns="3600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0" marR="0" lvl="0" indent="0" algn="l" defTabSz="936625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>
              <a:tab pos="1074738" algn="l"/>
            </a:tabLst>
            <a:defRPr/>
          </a:pPr>
          <a:r>
            <a:rPr kumimoji="1" lang="ja-JP" altLang="en-US" sz="1000" b="1" i="0" u="none" strike="noStrike" kern="120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オレンジ色着色箇所：入力してください。</a:t>
          </a:r>
          <a:endParaRPr kumimoji="1" lang="en-US" altLang="ja-JP" sz="1000" b="1" i="0" u="none" strike="noStrike" kern="1200" cap="none" spc="0" normalizeH="0" baseline="0" noProof="0">
            <a:ln>
              <a:noFill/>
            </a:ln>
            <a:solidFill>
              <a:srgbClr val="00206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107</xdr:row>
      <xdr:rowOff>66675</xdr:rowOff>
    </xdr:from>
    <xdr:to>
      <xdr:col>5</xdr:col>
      <xdr:colOff>404019</xdr:colOff>
      <xdr:row>107</xdr:row>
      <xdr:rowOff>523875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95250" y="66675"/>
          <a:ext cx="1470819" cy="457200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25</xdr:col>
      <xdr:colOff>0</xdr:colOff>
      <xdr:row>107</xdr:row>
      <xdr:rowOff>95250</xdr:rowOff>
    </xdr:from>
    <xdr:to>
      <xdr:col>26</xdr:col>
      <xdr:colOff>1152525</xdr:colOff>
      <xdr:row>108</xdr:row>
      <xdr:rowOff>38100</xdr:rowOff>
    </xdr:to>
    <xdr:sp macro="" textlink="">
      <xdr:nvSpPr>
        <xdr:cNvPr id="12" name="Rectangle 6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8010525" y="95250"/>
          <a:ext cx="2571750" cy="542925"/>
        </a:xfrm>
        <a:prstGeom prst="rect">
          <a:avLst/>
        </a:prstGeom>
        <a:solidFill>
          <a:sysClr val="window" lastClr="FFFFFF">
            <a:lumMod val="95000"/>
          </a:sysClr>
        </a:solidFill>
        <a:ln w="12700">
          <a:solidFill>
            <a:srgbClr val="FF0000"/>
          </a:solidFill>
          <a:miter lim="800000"/>
          <a:headEnd/>
          <a:tailEnd/>
        </a:ln>
      </xdr:spPr>
      <xdr:txBody>
        <a:bodyPr wrap="square" lIns="36000" tIns="36000" rIns="36000" bIns="36000" anchor="ctr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sz="1200" kern="1200">
              <a:solidFill>
                <a:schemeClr val="tx1"/>
              </a:solidFill>
              <a:latin typeface="Times New Roman" pitchFamily="18" charset="0"/>
              <a:ea typeface="ＭＳ Ｐゴシック" pitchFamily="50" charset="-128"/>
              <a:cs typeface="+mn-cs"/>
            </a:defRPr>
          </a:lvl9pPr>
        </a:lstStyle>
        <a:p>
          <a:pPr marL="0" marR="0" lvl="0" indent="0" algn="l" defTabSz="936625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>
              <a:tab pos="1074738" algn="l"/>
            </a:tabLst>
            <a:defRPr/>
          </a:pPr>
          <a:r>
            <a:rPr kumimoji="1" lang="ja-JP" altLang="en-US" sz="1000" b="1" i="0" u="none" strike="noStrike" kern="120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オレンジ色着色箇所</a:t>
          </a:r>
          <a:r>
            <a:rPr kumimoji="1" lang="en-US" altLang="ja-JP" sz="1000" b="1" i="0" u="none" strike="noStrike" kern="120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	</a:t>
          </a:r>
          <a:r>
            <a:rPr kumimoji="1" lang="ja-JP" altLang="en-US" sz="1000" b="1" i="0" u="none" strike="noStrike" kern="1200" cap="none" spc="0" normalizeH="0" baseline="0" noProof="0">
              <a:ln>
                <a:noFill/>
              </a:ln>
              <a:solidFill>
                <a:srgbClr val="00206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：入力してください。</a:t>
          </a:r>
          <a:endParaRPr kumimoji="1" lang="en-US" altLang="ja-JP" sz="1000" b="1" i="0" u="none" strike="noStrike" kern="1200" cap="none" spc="0" normalizeH="0" baseline="0" noProof="0">
            <a:ln>
              <a:noFill/>
            </a:ln>
            <a:solidFill>
              <a:srgbClr val="00206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13</xdr:col>
      <xdr:colOff>352426</xdr:colOff>
      <xdr:row>124</xdr:row>
      <xdr:rowOff>104774</xdr:rowOff>
    </xdr:from>
    <xdr:to>
      <xdr:col>25</xdr:col>
      <xdr:colOff>1200153</xdr:colOff>
      <xdr:row>126</xdr:row>
      <xdr:rowOff>161925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4752976" y="5076824"/>
          <a:ext cx="4676777" cy="609601"/>
          <a:chOff x="755212" y="5389799"/>
          <a:chExt cx="2526798" cy="609601"/>
        </a:xfrm>
      </xdr:grpSpPr>
      <xdr:sp macro="" textlink="">
        <xdr:nvSpPr>
          <xdr:cNvPr id="17" name="Rectangle 65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2593385" y="5389799"/>
            <a:ext cx="688625" cy="447675"/>
          </a:xfrm>
          <a:prstGeom prst="rect">
            <a:avLst/>
          </a:prstGeom>
          <a:solidFill>
            <a:schemeClr val="bg1"/>
          </a:solidFill>
          <a:ln w="6350">
            <a:solidFill>
              <a:srgbClr val="FF0000"/>
            </a:solidFill>
            <a:miter lim="800000"/>
            <a:headEnd/>
            <a:tailEnd/>
          </a:ln>
        </xdr:spPr>
        <xdr:txBody>
          <a:bodyPr wrap="square" lIns="36000" tIns="36000" rIns="36000" bIns="3600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36585"/>
            <a:r>
              <a:rPr lang="ja-JP" altLang="en-US" sz="1000">
                <a:solidFill>
                  <a:srgbClr val="FF0000"/>
                </a:solidFill>
                <a:latin typeface="HG丸ｺﾞｼｯｸM-PRO" pitchFamily="50" charset="-128"/>
                <a:ea typeface="HG丸ｺﾞｼｯｸM-PRO" pitchFamily="50" charset="-128"/>
              </a:rPr>
              <a:t>ため池が無い組織は空欄に。</a:t>
            </a:r>
          </a:p>
        </xdr:txBody>
      </xdr:sp>
      <xdr:cxnSp macro="">
        <xdr:nvCxnSpPr>
          <xdr:cNvPr id="18" name="直線矢印コネクタ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CxnSpPr>
            <a:cxnSpLocks/>
          </xdr:cNvCxnSpPr>
        </xdr:nvCxnSpPr>
        <xdr:spPr>
          <a:xfrm flipH="1" flipV="1">
            <a:off x="755212" y="5437425"/>
            <a:ext cx="1838172" cy="176212"/>
          </a:xfrm>
          <a:prstGeom prst="straightConnector1">
            <a:avLst/>
          </a:prstGeom>
          <a:ln w="6350">
            <a:solidFill>
              <a:srgbClr val="FF0000"/>
            </a:solidFill>
            <a:tailEnd type="triangl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矢印コネクタ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>
            <a:cxnSpLocks/>
          </xdr:cNvCxnSpPr>
        </xdr:nvCxnSpPr>
        <xdr:spPr>
          <a:xfrm flipH="1">
            <a:off x="1871942" y="5623162"/>
            <a:ext cx="721539" cy="90488"/>
          </a:xfrm>
          <a:prstGeom prst="straightConnector1">
            <a:avLst/>
          </a:prstGeom>
          <a:ln w="6350">
            <a:solidFill>
              <a:srgbClr val="FF0000"/>
            </a:solidFill>
            <a:headEnd type="none"/>
            <a:tailEnd type="triangl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矢印コネクタ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>
            <a:cxnSpLocks/>
          </xdr:cNvCxnSpPr>
        </xdr:nvCxnSpPr>
        <xdr:spPr>
          <a:xfrm flipH="1">
            <a:off x="1882235" y="5632686"/>
            <a:ext cx="710503" cy="366714"/>
          </a:xfrm>
          <a:prstGeom prst="straightConnector1">
            <a:avLst/>
          </a:prstGeom>
          <a:ln w="6350">
            <a:solidFill>
              <a:srgbClr val="FF0000"/>
            </a:solidFill>
            <a:tailEnd type="triangl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428625</xdr:colOff>
      <xdr:row>156</xdr:row>
      <xdr:rowOff>180975</xdr:rowOff>
    </xdr:from>
    <xdr:to>
      <xdr:col>25</xdr:col>
      <xdr:colOff>1266829</xdr:colOff>
      <xdr:row>162</xdr:row>
      <xdr:rowOff>142875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pSpPr/>
      </xdr:nvGrpSpPr>
      <xdr:grpSpPr>
        <a:xfrm>
          <a:off x="5372100" y="13601700"/>
          <a:ext cx="4124329" cy="1619250"/>
          <a:chOff x="1053692" y="4989750"/>
          <a:chExt cx="2228318" cy="1619250"/>
        </a:xfrm>
      </xdr:grpSpPr>
      <xdr:sp macro="" textlink="">
        <xdr:nvSpPr>
          <xdr:cNvPr id="63" name="Rectangle 65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>
            <a:spLocks noChangeArrowheads="1"/>
          </xdr:cNvSpPr>
        </xdr:nvSpPr>
        <xdr:spPr bwMode="auto">
          <a:xfrm>
            <a:off x="2593385" y="5389799"/>
            <a:ext cx="688625" cy="447675"/>
          </a:xfrm>
          <a:prstGeom prst="rect">
            <a:avLst/>
          </a:prstGeom>
          <a:solidFill>
            <a:schemeClr val="bg1"/>
          </a:solidFill>
          <a:ln w="6350">
            <a:solidFill>
              <a:srgbClr val="FF0000"/>
            </a:solidFill>
            <a:miter lim="800000"/>
            <a:headEnd/>
            <a:tailEnd/>
          </a:ln>
        </xdr:spPr>
        <xdr:txBody>
          <a:bodyPr wrap="square" lIns="36000" tIns="36000" rIns="36000" bIns="3600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36585"/>
            <a:r>
              <a:rPr lang="ja-JP" altLang="en-US" sz="1000">
                <a:solidFill>
                  <a:srgbClr val="FF0000"/>
                </a:solidFill>
                <a:latin typeface="HG丸ｺﾞｼｯｸM-PRO" pitchFamily="50" charset="-128"/>
                <a:ea typeface="HG丸ｺﾞｼｯｸM-PRO" pitchFamily="50" charset="-128"/>
              </a:rPr>
              <a:t>ため池が無い組織は空欄に。</a:t>
            </a:r>
          </a:p>
        </xdr:txBody>
      </xdr:sp>
      <xdr:cxnSp macro="">
        <xdr:nvCxnSpPr>
          <xdr:cNvPr id="68" name="直線矢印コネクタ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CxnSpPr>
            <a:cxnSpLocks/>
          </xdr:cNvCxnSpPr>
        </xdr:nvCxnSpPr>
        <xdr:spPr>
          <a:xfrm flipH="1" flipV="1">
            <a:off x="1053692" y="4989750"/>
            <a:ext cx="1539692" cy="623887"/>
          </a:xfrm>
          <a:prstGeom prst="straightConnector1">
            <a:avLst/>
          </a:prstGeom>
          <a:ln w="6350">
            <a:solidFill>
              <a:srgbClr val="FF0000"/>
            </a:solidFill>
            <a:tailEnd type="triangl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" name="直線矢印コネクタ 69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CxnSpPr>
            <a:cxnSpLocks/>
          </xdr:cNvCxnSpPr>
        </xdr:nvCxnSpPr>
        <xdr:spPr>
          <a:xfrm flipH="1">
            <a:off x="2180715" y="5632686"/>
            <a:ext cx="412024" cy="976314"/>
          </a:xfrm>
          <a:prstGeom prst="straightConnector1">
            <a:avLst/>
          </a:prstGeom>
          <a:ln w="6350">
            <a:solidFill>
              <a:srgbClr val="FF0000"/>
            </a:solidFill>
            <a:tailEnd type="triangl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409575</xdr:colOff>
      <xdr:row>163</xdr:row>
      <xdr:rowOff>142875</xdr:rowOff>
    </xdr:from>
    <xdr:to>
      <xdr:col>26</xdr:col>
      <xdr:colOff>895349</xdr:colOff>
      <xdr:row>165</xdr:row>
      <xdr:rowOff>243012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GrpSpPr/>
      </xdr:nvGrpSpPr>
      <xdr:grpSpPr>
        <a:xfrm>
          <a:off x="5353050" y="15497175"/>
          <a:ext cx="5191124" cy="652587"/>
          <a:chOff x="464907" y="4948457"/>
          <a:chExt cx="4196512" cy="652587"/>
        </a:xfrm>
      </xdr:grpSpPr>
      <xdr:sp macro="" textlink="">
        <xdr:nvSpPr>
          <xdr:cNvPr id="81" name="Rectangle 65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2736829" y="5002072"/>
            <a:ext cx="1924590" cy="598972"/>
          </a:xfrm>
          <a:prstGeom prst="rect">
            <a:avLst/>
          </a:prstGeom>
          <a:solidFill>
            <a:schemeClr val="bg1"/>
          </a:solidFill>
          <a:ln w="6350">
            <a:solidFill>
              <a:srgbClr val="FF0000"/>
            </a:solidFill>
            <a:miter lim="800000"/>
            <a:headEnd/>
            <a:tailEnd/>
          </a:ln>
        </xdr:spPr>
        <xdr:txBody>
          <a:bodyPr wrap="square" lIns="36000" tIns="36000" rIns="36000" bIns="3600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36585"/>
            <a:r>
              <a:rPr lang="ja-JP" altLang="en-US" sz="1000">
                <a:solidFill>
                  <a:srgbClr val="FF0000"/>
                </a:solidFill>
                <a:latin typeface="HG丸ｺﾞｼｯｸM-PRO" pitchFamily="50" charset="-128"/>
                <a:ea typeface="HG丸ｺﾞｼｯｸM-PRO" pitchFamily="50" charset="-128"/>
              </a:rPr>
              <a:t>生態系保全や景観形成・生活環境保全を実施する組織は、計画策定も必須となりますので○を付けます。</a:t>
            </a:r>
          </a:p>
        </xdr:txBody>
      </xdr:sp>
      <xdr:cxnSp macro="">
        <xdr:nvCxnSpPr>
          <xdr:cNvPr id="82" name="直線矢印コネクタ 81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CxnSpPr>
            <a:cxnSpLocks/>
            <a:stCxn id="81" idx="1"/>
          </xdr:cNvCxnSpPr>
        </xdr:nvCxnSpPr>
        <xdr:spPr>
          <a:xfrm flipH="1" flipV="1">
            <a:off x="464907" y="4948457"/>
            <a:ext cx="2271922" cy="353101"/>
          </a:xfrm>
          <a:prstGeom prst="straightConnector1">
            <a:avLst/>
          </a:prstGeom>
          <a:ln w="6350">
            <a:solidFill>
              <a:srgbClr val="FF0000"/>
            </a:solidFill>
            <a:headEnd type="none"/>
            <a:tailEnd type="triangl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400050</xdr:colOff>
      <xdr:row>164</xdr:row>
      <xdr:rowOff>219751</xdr:rowOff>
    </xdr:from>
    <xdr:to>
      <xdr:col>24</xdr:col>
      <xdr:colOff>238638</xdr:colOff>
      <xdr:row>165</xdr:row>
      <xdr:rowOff>142875</xdr:rowOff>
    </xdr:to>
    <xdr:cxnSp macro="">
      <xdr:nvCxnSpPr>
        <xdr:cNvPr id="87" name="直線矢印コネクタ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>
          <a:cxnSpLocks/>
          <a:stCxn id="81" idx="1"/>
        </xdr:cNvCxnSpPr>
      </xdr:nvCxnSpPr>
      <xdr:spPr>
        <a:xfrm flipH="1">
          <a:off x="5343525" y="15850276"/>
          <a:ext cx="2819913" cy="199349"/>
        </a:xfrm>
        <a:prstGeom prst="straightConnector1">
          <a:avLst/>
        </a:prstGeom>
        <a:ln w="6350">
          <a:solidFill>
            <a:srgbClr val="FF0000"/>
          </a:solidFill>
          <a:headEnd type="none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238124</xdr:colOff>
      <xdr:row>166</xdr:row>
      <xdr:rowOff>238125</xdr:rowOff>
    </xdr:from>
    <xdr:to>
      <xdr:col>26</xdr:col>
      <xdr:colOff>676274</xdr:colOff>
      <xdr:row>167</xdr:row>
      <xdr:rowOff>234825</xdr:rowOff>
    </xdr:to>
    <xdr:sp macro="" textlink="">
      <xdr:nvSpPr>
        <xdr:cNvPr id="92" name="Rectangle 65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rrowheads="1"/>
        </xdr:cNvSpPr>
      </xdr:nvSpPr>
      <xdr:spPr bwMode="auto">
        <a:xfrm>
          <a:off x="8162924" y="16421100"/>
          <a:ext cx="2162175" cy="453900"/>
        </a:xfrm>
        <a:prstGeom prst="rect">
          <a:avLst/>
        </a:prstGeom>
        <a:solidFill>
          <a:schemeClr val="bg1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wrap="square" lIns="36000" tIns="36000" rIns="36000" bIns="3600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defTabSz="936585"/>
          <a:r>
            <a:rPr lang="ja-JP" altLang="en-US" sz="100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防災減災型に取り組まれている組織のみ○を付けます。</a:t>
          </a:r>
        </a:p>
      </xdr:txBody>
    </xdr:sp>
    <xdr:clientData/>
  </xdr:twoCellAnchor>
  <xdr:twoCellAnchor>
    <xdr:from>
      <xdr:col>15</xdr:col>
      <xdr:colOff>400050</xdr:colOff>
      <xdr:row>166</xdr:row>
      <xdr:rowOff>247650</xdr:rowOff>
    </xdr:from>
    <xdr:to>
      <xdr:col>24</xdr:col>
      <xdr:colOff>238124</xdr:colOff>
      <xdr:row>167</xdr:row>
      <xdr:rowOff>7875</xdr:rowOff>
    </xdr:to>
    <xdr:cxnSp macro="">
      <xdr:nvCxnSpPr>
        <xdr:cNvPr id="93" name="直線矢印コネクタ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CxnSpPr>
          <a:cxnSpLocks/>
          <a:stCxn id="92" idx="1"/>
        </xdr:cNvCxnSpPr>
      </xdr:nvCxnSpPr>
      <xdr:spPr>
        <a:xfrm flipH="1" flipV="1">
          <a:off x="5343525" y="16430625"/>
          <a:ext cx="2819399" cy="217425"/>
        </a:xfrm>
        <a:prstGeom prst="straightConnector1">
          <a:avLst/>
        </a:prstGeom>
        <a:ln w="6350">
          <a:solidFill>
            <a:srgbClr val="FF0000"/>
          </a:solidFill>
          <a:headEnd type="none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381000</xdr:colOff>
      <xdr:row>169</xdr:row>
      <xdr:rowOff>228600</xdr:rowOff>
    </xdr:from>
    <xdr:to>
      <xdr:col>26</xdr:col>
      <xdr:colOff>1247775</xdr:colOff>
      <xdr:row>171</xdr:row>
      <xdr:rowOff>127359</xdr:rowOff>
    </xdr:to>
    <xdr:grpSp>
      <xdr:nvGrpSpPr>
        <xdr:cNvPr id="96" name="グループ化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GrpSpPr/>
      </xdr:nvGrpSpPr>
      <xdr:grpSpPr>
        <a:xfrm>
          <a:off x="5324475" y="17602200"/>
          <a:ext cx="5572125" cy="813159"/>
          <a:chOff x="411885" y="4926020"/>
          <a:chExt cx="4504509" cy="813159"/>
        </a:xfrm>
      </xdr:grpSpPr>
      <xdr:sp macro="" textlink="">
        <xdr:nvSpPr>
          <xdr:cNvPr id="97" name="Rectangle 65">
            <a:extLst>
              <a:ext uri="{FF2B5EF4-FFF2-40B4-BE49-F238E27FC236}">
                <a16:creationId xmlns:a16="http://schemas.microsoft.com/office/drawing/2014/main" id="{00000000-0008-0000-0100-000061000000}"/>
              </a:ext>
            </a:extLst>
          </xdr:cNvPr>
          <xdr:cNvSpPr>
            <a:spLocks noChangeArrowheads="1"/>
          </xdr:cNvSpPr>
        </xdr:nvSpPr>
        <xdr:spPr bwMode="auto">
          <a:xfrm>
            <a:off x="2736895" y="5032843"/>
            <a:ext cx="2179499" cy="706336"/>
          </a:xfrm>
          <a:prstGeom prst="rect">
            <a:avLst/>
          </a:prstGeom>
          <a:solidFill>
            <a:schemeClr val="bg1"/>
          </a:solidFill>
          <a:ln w="6350">
            <a:solidFill>
              <a:srgbClr val="FF0000"/>
            </a:solidFill>
            <a:miter lim="800000"/>
            <a:headEnd/>
            <a:tailEnd/>
          </a:ln>
        </xdr:spPr>
        <xdr:txBody>
          <a:bodyPr wrap="square" lIns="36000" tIns="36000" rIns="36000" bIns="3600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36585"/>
            <a:r>
              <a:rPr lang="ja-JP" altLang="en-US" sz="1000">
                <a:solidFill>
                  <a:srgbClr val="FF0000"/>
                </a:solidFill>
                <a:latin typeface="HG丸ｺﾞｼｯｸM-PRO" pitchFamily="50" charset="-128"/>
                <a:ea typeface="HG丸ｺﾞｼｯｸM-PRO" pitchFamily="50" charset="-128"/>
              </a:rPr>
              <a:t>生態系保全（生き物観察会等）や景観形成・生活環境保全（ゴミ拾い等）を実施する場合は、活動項目を選択し計画に○を付けます。</a:t>
            </a:r>
          </a:p>
        </xdr:txBody>
      </xdr:sp>
      <xdr:cxnSp macro="">
        <xdr:nvCxnSpPr>
          <xdr:cNvPr id="98" name="直線矢印コネクタ 97">
            <a:extLst>
              <a:ext uri="{FF2B5EF4-FFF2-40B4-BE49-F238E27FC236}">
                <a16:creationId xmlns:a16="http://schemas.microsoft.com/office/drawing/2014/main" id="{00000000-0008-0000-0100-000062000000}"/>
              </a:ext>
            </a:extLst>
          </xdr:cNvPr>
          <xdr:cNvCxnSpPr>
            <a:cxnSpLocks/>
            <a:stCxn id="97" idx="1"/>
          </xdr:cNvCxnSpPr>
        </xdr:nvCxnSpPr>
        <xdr:spPr>
          <a:xfrm flipH="1" flipV="1">
            <a:off x="411885" y="4926020"/>
            <a:ext cx="2325010" cy="459991"/>
          </a:xfrm>
          <a:prstGeom prst="straightConnector1">
            <a:avLst/>
          </a:prstGeom>
          <a:ln w="6350">
            <a:solidFill>
              <a:srgbClr val="FF0000"/>
            </a:solidFill>
            <a:headEnd type="none"/>
            <a:tailEnd type="triangl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390525</xdr:colOff>
      <xdr:row>170</xdr:row>
      <xdr:rowOff>231391</xdr:rowOff>
    </xdr:from>
    <xdr:to>
      <xdr:col>24</xdr:col>
      <xdr:colOff>275737</xdr:colOff>
      <xdr:row>171</xdr:row>
      <xdr:rowOff>266700</xdr:rowOff>
    </xdr:to>
    <xdr:cxnSp macro="">
      <xdr:nvCxnSpPr>
        <xdr:cNvPr id="102" name="直線矢印コネクタ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CxnSpPr>
          <a:cxnSpLocks/>
          <a:stCxn id="97" idx="1"/>
        </xdr:cNvCxnSpPr>
      </xdr:nvCxnSpPr>
      <xdr:spPr>
        <a:xfrm flipH="1">
          <a:off x="5334000" y="18062191"/>
          <a:ext cx="2866537" cy="492509"/>
        </a:xfrm>
        <a:prstGeom prst="straightConnector1">
          <a:avLst/>
        </a:prstGeom>
        <a:ln w="6350">
          <a:solidFill>
            <a:srgbClr val="FF0000"/>
          </a:solidFill>
          <a:headEnd type="none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390525</xdr:colOff>
      <xdr:row>170</xdr:row>
      <xdr:rowOff>238125</xdr:rowOff>
    </xdr:from>
    <xdr:to>
      <xdr:col>24</xdr:col>
      <xdr:colOff>266700</xdr:colOff>
      <xdr:row>170</xdr:row>
      <xdr:rowOff>238125</xdr:rowOff>
    </xdr:to>
    <xdr:cxnSp macro="">
      <xdr:nvCxnSpPr>
        <xdr:cNvPr id="106" name="直線矢印コネクタ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>
          <a:cxnSpLocks/>
        </xdr:cNvCxnSpPr>
      </xdr:nvCxnSpPr>
      <xdr:spPr>
        <a:xfrm flipH="1" flipV="1">
          <a:off x="5334000" y="18068925"/>
          <a:ext cx="2857500" cy="0"/>
        </a:xfrm>
        <a:prstGeom prst="straightConnector1">
          <a:avLst/>
        </a:prstGeom>
        <a:ln w="6350">
          <a:solidFill>
            <a:srgbClr val="FF0000"/>
          </a:solidFill>
          <a:headEnd type="none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247650</xdr:colOff>
      <xdr:row>184</xdr:row>
      <xdr:rowOff>171450</xdr:rowOff>
    </xdr:from>
    <xdr:to>
      <xdr:col>26</xdr:col>
      <xdr:colOff>723900</xdr:colOff>
      <xdr:row>186</xdr:row>
      <xdr:rowOff>129900</xdr:rowOff>
    </xdr:to>
    <xdr:sp macro="" textlink="">
      <xdr:nvSpPr>
        <xdr:cNvPr id="108" name="Rectangle 6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Arrowheads="1"/>
        </xdr:cNvSpPr>
      </xdr:nvSpPr>
      <xdr:spPr bwMode="auto">
        <a:xfrm>
          <a:off x="8172450" y="21945600"/>
          <a:ext cx="2200275" cy="510900"/>
        </a:xfrm>
        <a:prstGeom prst="rect">
          <a:avLst/>
        </a:prstGeom>
        <a:solidFill>
          <a:schemeClr val="bg1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wrap="square" lIns="36000" tIns="36000" rIns="36000" bIns="3600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defTabSz="936585"/>
          <a:r>
            <a:rPr lang="ja-JP" altLang="en-US" sz="100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ここは</a:t>
          </a:r>
          <a:r>
            <a:rPr lang="en-US" altLang="ja-JP" sz="100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『</a:t>
          </a:r>
          <a:r>
            <a:rPr lang="ja-JP" altLang="en-US" sz="100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増進加算</a:t>
          </a:r>
          <a:r>
            <a:rPr lang="en-US" altLang="ja-JP" sz="100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』</a:t>
          </a:r>
          <a:r>
            <a:rPr lang="ja-JP" altLang="en-US" sz="100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に取り組まれる組織のみが○を付けます。</a:t>
          </a:r>
        </a:p>
      </xdr:txBody>
    </xdr:sp>
    <xdr:clientData/>
  </xdr:twoCellAnchor>
  <xdr:twoCellAnchor>
    <xdr:from>
      <xdr:col>15</xdr:col>
      <xdr:colOff>371475</xdr:colOff>
      <xdr:row>185</xdr:row>
      <xdr:rowOff>142875</xdr:rowOff>
    </xdr:from>
    <xdr:to>
      <xdr:col>24</xdr:col>
      <xdr:colOff>247650</xdr:colOff>
      <xdr:row>185</xdr:row>
      <xdr:rowOff>142875</xdr:rowOff>
    </xdr:to>
    <xdr:cxnSp macro="">
      <xdr:nvCxnSpPr>
        <xdr:cNvPr id="109" name="直線矢印コネクタ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>
          <a:cxnSpLocks/>
          <a:stCxn id="108" idx="1"/>
        </xdr:cNvCxnSpPr>
      </xdr:nvCxnSpPr>
      <xdr:spPr>
        <a:xfrm flipH="1" flipV="1">
          <a:off x="5314950" y="22193250"/>
          <a:ext cx="2857500" cy="0"/>
        </a:xfrm>
        <a:prstGeom prst="straightConnector1">
          <a:avLst/>
        </a:prstGeom>
        <a:ln w="6350">
          <a:solidFill>
            <a:srgbClr val="FF0000"/>
          </a:solidFill>
          <a:headEnd type="none"/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400051</xdr:colOff>
      <xdr:row>195</xdr:row>
      <xdr:rowOff>314325</xdr:rowOff>
    </xdr:from>
    <xdr:to>
      <xdr:col>26</xdr:col>
      <xdr:colOff>762001</xdr:colOff>
      <xdr:row>197</xdr:row>
      <xdr:rowOff>171450</xdr:rowOff>
    </xdr:to>
    <xdr:grpSp>
      <xdr:nvGrpSpPr>
        <xdr:cNvPr id="111" name="グループ化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GrpSpPr/>
      </xdr:nvGrpSpPr>
      <xdr:grpSpPr>
        <a:xfrm>
          <a:off x="4381501" y="25536525"/>
          <a:ext cx="6029325" cy="723900"/>
          <a:chOff x="1245177" y="5329538"/>
          <a:chExt cx="2141515" cy="320400"/>
        </a:xfrm>
      </xdr:grpSpPr>
      <xdr:sp macro="" textlink="">
        <xdr:nvSpPr>
          <xdr:cNvPr id="112" name="Rectangle 65">
            <a:extLst>
              <a:ext uri="{FF2B5EF4-FFF2-40B4-BE49-F238E27FC236}">
                <a16:creationId xmlns:a16="http://schemas.microsoft.com/office/drawing/2014/main" id="{00000000-0008-0000-0100-000070000000}"/>
              </a:ext>
            </a:extLst>
          </xdr:cNvPr>
          <xdr:cNvSpPr>
            <a:spLocks noChangeArrowheads="1"/>
          </xdr:cNvSpPr>
        </xdr:nvSpPr>
        <xdr:spPr bwMode="auto">
          <a:xfrm>
            <a:off x="2633973" y="5329538"/>
            <a:ext cx="752719" cy="320400"/>
          </a:xfrm>
          <a:prstGeom prst="rect">
            <a:avLst/>
          </a:prstGeom>
          <a:solidFill>
            <a:schemeClr val="bg1"/>
          </a:solidFill>
          <a:ln w="6350">
            <a:solidFill>
              <a:srgbClr val="FF0000"/>
            </a:solidFill>
            <a:miter lim="800000"/>
            <a:headEnd/>
            <a:tailEnd/>
          </a:ln>
        </xdr:spPr>
        <xdr:txBody>
          <a:bodyPr wrap="square" lIns="36000" tIns="36000" rIns="36000" bIns="3600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36585"/>
            <a:r>
              <a:rPr lang="ja-JP" altLang="en-US" sz="1000">
                <a:solidFill>
                  <a:srgbClr val="FF0000"/>
                </a:solidFill>
                <a:latin typeface="HG丸ｺﾞｼｯｸM-PRO" pitchFamily="50" charset="-128"/>
                <a:ea typeface="HG丸ｺﾞｼｯｸM-PRO" pitchFamily="50" charset="-128"/>
              </a:rPr>
              <a:t>ここは</a:t>
            </a:r>
            <a:r>
              <a:rPr lang="en-US" altLang="ja-JP" sz="1000">
                <a:solidFill>
                  <a:srgbClr val="FF0000"/>
                </a:solidFill>
                <a:latin typeface="HG丸ｺﾞｼｯｸM-PRO" pitchFamily="50" charset="-128"/>
                <a:ea typeface="HG丸ｺﾞｼｯｸM-PRO" pitchFamily="50" charset="-128"/>
              </a:rPr>
              <a:t>『</a:t>
            </a:r>
            <a:r>
              <a:rPr lang="ja-JP" altLang="en-US" sz="1000">
                <a:solidFill>
                  <a:srgbClr val="FF0000"/>
                </a:solidFill>
                <a:latin typeface="HG丸ｺﾞｼｯｸM-PRO" pitchFamily="50" charset="-128"/>
                <a:ea typeface="HG丸ｺﾞｼｯｸM-PRO" pitchFamily="50" charset="-128"/>
              </a:rPr>
              <a:t>増進加算</a:t>
            </a:r>
            <a:r>
              <a:rPr lang="en-US" altLang="ja-JP" sz="1000">
                <a:solidFill>
                  <a:srgbClr val="FF0000"/>
                </a:solidFill>
                <a:latin typeface="HG丸ｺﾞｼｯｸM-PRO" pitchFamily="50" charset="-128"/>
                <a:ea typeface="HG丸ｺﾞｼｯｸM-PRO" pitchFamily="50" charset="-128"/>
              </a:rPr>
              <a:t>』</a:t>
            </a:r>
            <a:r>
              <a:rPr lang="ja-JP" altLang="en-US" sz="1000">
                <a:solidFill>
                  <a:srgbClr val="FF0000"/>
                </a:solidFill>
                <a:latin typeface="HG丸ｺﾞｼｯｸM-PRO" pitchFamily="50" charset="-128"/>
                <a:ea typeface="HG丸ｺﾞｼｯｸM-PRO" pitchFamily="50" charset="-128"/>
              </a:rPr>
              <a:t>に取り組まれる組織のみが入力します。</a:t>
            </a:r>
            <a:endParaRPr lang="en-US" altLang="ja-JP" sz="1000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endParaRPr>
          </a:p>
          <a:p>
            <a:pPr defTabSz="936585"/>
            <a:r>
              <a:rPr lang="ja-JP" altLang="en-US" sz="1000" b="1" u="sng">
                <a:solidFill>
                  <a:srgbClr val="FF0000"/>
                </a:solidFill>
                <a:latin typeface="HG丸ｺﾞｼｯｸM-PRO" pitchFamily="50" charset="-128"/>
                <a:ea typeface="HG丸ｺﾞｼｯｸM-PRO" pitchFamily="50" charset="-128"/>
              </a:rPr>
              <a:t>水張面積</a:t>
            </a:r>
            <a:r>
              <a:rPr lang="ja-JP" altLang="en-US" sz="1000">
                <a:solidFill>
                  <a:srgbClr val="FF0000"/>
                </a:solidFill>
                <a:latin typeface="HG丸ｺﾞｼｯｸM-PRO" pitchFamily="50" charset="-128"/>
                <a:ea typeface="HG丸ｺﾞｼｯｸM-PRO" pitchFamily="50" charset="-128"/>
              </a:rPr>
              <a:t>を入力してください。</a:t>
            </a:r>
          </a:p>
        </xdr:txBody>
      </xdr:sp>
      <xdr:cxnSp macro="">
        <xdr:nvCxnSpPr>
          <xdr:cNvPr id="113" name="直線矢印コネクタ 112">
            <a:extLst>
              <a:ext uri="{FF2B5EF4-FFF2-40B4-BE49-F238E27FC236}">
                <a16:creationId xmlns:a16="http://schemas.microsoft.com/office/drawing/2014/main" id="{00000000-0008-0000-0100-000071000000}"/>
              </a:ext>
            </a:extLst>
          </xdr:cNvPr>
          <xdr:cNvCxnSpPr>
            <a:cxnSpLocks/>
            <a:stCxn id="112" idx="1"/>
          </xdr:cNvCxnSpPr>
        </xdr:nvCxnSpPr>
        <xdr:spPr>
          <a:xfrm flipH="1">
            <a:off x="1245177" y="5489738"/>
            <a:ext cx="1388796" cy="160200"/>
          </a:xfrm>
          <a:prstGeom prst="straightConnector1">
            <a:avLst/>
          </a:prstGeom>
          <a:ln w="6350">
            <a:solidFill>
              <a:srgbClr val="FF0000"/>
            </a:solidFill>
            <a:headEnd type="none"/>
            <a:tailEnd type="triangle" w="sm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18</xdr:col>
      <xdr:colOff>127000</xdr:colOff>
      <xdr:row>4</xdr:row>
      <xdr:rowOff>452436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4431625" y="619125"/>
          <a:ext cx="8413750" cy="2309811"/>
          <a:chOff x="24405167" y="0"/>
          <a:chExt cx="8255000" cy="2360888"/>
        </a:xfrm>
      </xdr:grpSpPr>
      <xdr:sp macro="" textlink="">
        <xdr:nvSpPr>
          <xdr:cNvPr id="3" name="角丸四角形 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24405167" y="0"/>
            <a:ext cx="8255000" cy="2336550"/>
          </a:xfrm>
          <a:prstGeom prst="roundRect">
            <a:avLst/>
          </a:prstGeom>
          <a:noFill/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24538517" y="66672"/>
            <a:ext cx="7909983" cy="229421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2800" b="1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「該当する番号がない」</a:t>
            </a:r>
            <a:endParaRPr kumimoji="1" lang="en-US" altLang="ja-JP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2800" b="1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「どの番号にすればいいか分からない」など</a:t>
            </a:r>
            <a:endParaRPr kumimoji="1" lang="en-US" altLang="ja-JP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2800" b="1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不明な点がございましたら</a:t>
            </a:r>
            <a:endParaRPr kumimoji="1" lang="en-US" altLang="ja-JP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2800" b="1">
                <a:solidFill>
                  <a:srgbClr val="FF0000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事務局までお問い合わせください。</a:t>
            </a:r>
            <a:endParaRPr kumimoji="1" lang="en-US" altLang="ja-JP" sz="2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6</xdr:col>
      <xdr:colOff>47623</xdr:colOff>
      <xdr:row>6</xdr:row>
      <xdr:rowOff>238120</xdr:rowOff>
    </xdr:from>
    <xdr:to>
      <xdr:col>21</xdr:col>
      <xdr:colOff>285748</xdr:colOff>
      <xdr:row>10</xdr:row>
      <xdr:rowOff>23807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24479248" y="3952870"/>
          <a:ext cx="10596563" cy="2262187"/>
          <a:chOff x="5544356" y="7835031"/>
          <a:chExt cx="10596563" cy="2262187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5544356" y="7835031"/>
            <a:ext cx="10596563" cy="2262187"/>
            <a:chOff x="5774604" y="6543638"/>
            <a:chExt cx="10596563" cy="2262187"/>
          </a:xfrm>
        </xdr:grpSpPr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>
            <a:xfrm>
              <a:off x="6299622" y="6897216"/>
              <a:ext cx="900000" cy="540000"/>
            </a:xfrm>
            <a:prstGeom prst="rect">
              <a:avLst/>
            </a:prstGeom>
            <a:solidFill>
              <a:srgbClr val="FFE1FF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9" name="テキスト ボックス 12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7302020" y="6866728"/>
              <a:ext cx="8878638" cy="149290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2800" b="1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必須活動・・・毎年度必ず実施</a:t>
              </a:r>
              <a:endParaRPr kumimoji="1" lang="en-US" altLang="ja-JP" sz="2800" b="1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  <a:p>
              <a:endParaRPr kumimoji="1" lang="en-US" altLang="ja-JP" sz="2800" b="1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  <a:p>
              <a:r>
                <a:rPr kumimoji="1" lang="ja-JP" altLang="en-US" sz="2800" b="1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必須活動・・・協定期間内に各</a:t>
              </a:r>
              <a:r>
                <a:rPr kumimoji="1" lang="en-US" altLang="ja-JP" sz="2800" b="1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1</a:t>
              </a:r>
              <a:r>
                <a:rPr kumimoji="1" lang="ja-JP" altLang="en-US" sz="2800" b="1">
                  <a:latin typeface="HG丸ｺﾞｼｯｸM-PRO" panose="020F0600000000000000" pitchFamily="50" charset="-128"/>
                  <a:ea typeface="HG丸ｺﾞｼｯｸM-PRO" panose="020F0600000000000000" pitchFamily="50" charset="-128"/>
                </a:rPr>
                <a:t>回以上必ず受講</a:t>
              </a:r>
              <a:endParaRPr kumimoji="1" lang="en-US" altLang="ja-JP" sz="2800" b="1">
                <a:latin typeface="HG丸ｺﾞｼｯｸM-PRO" panose="020F0600000000000000" pitchFamily="50" charset="-128"/>
                <a:ea typeface="HG丸ｺﾞｼｯｸM-PRO" panose="020F0600000000000000" pitchFamily="50" charset="-128"/>
              </a:endParaRPr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/>
          </xdr:nvSpPr>
          <xdr:spPr>
            <a:xfrm>
              <a:off x="5774604" y="6543638"/>
              <a:ext cx="10596563" cy="2262187"/>
            </a:xfrm>
            <a:prstGeom prst="rect">
              <a:avLst/>
            </a:prstGeom>
            <a:noFill/>
            <a:ln>
              <a:solidFill>
                <a:schemeClr val="tx1"/>
              </a:solidFill>
              <a:prstDash val="dash"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6069374" y="9076827"/>
            <a:ext cx="900000" cy="540000"/>
          </a:xfrm>
          <a:prstGeom prst="rect">
            <a:avLst/>
          </a:prstGeom>
          <a:solidFill>
            <a:srgbClr val="CCFF99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33145</xdr:colOff>
      <xdr:row>90</xdr:row>
      <xdr:rowOff>121867</xdr:rowOff>
    </xdr:from>
    <xdr:to>
      <xdr:col>21</xdr:col>
      <xdr:colOff>635000</xdr:colOff>
      <xdr:row>95</xdr:row>
      <xdr:rowOff>76638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8225895" y="20895892"/>
          <a:ext cx="9907780" cy="1002521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活動記録に独自の取組を選択できるようにする場合は、黒い線より上に行挿入し、</a:t>
          </a:r>
          <a:r>
            <a:rPr kumimoji="1" lang="en-US" altLang="ja-JP" sz="1100"/>
            <a:t>F</a:t>
          </a:r>
          <a:r>
            <a:rPr kumimoji="1" lang="ja-JP" altLang="en-US" sz="1100"/>
            <a:t>列～</a:t>
          </a:r>
          <a:r>
            <a:rPr kumimoji="1" lang="en-US" altLang="ja-JP" sz="1100"/>
            <a:t>J</a:t>
          </a:r>
          <a:r>
            <a:rPr kumimoji="1" lang="ja-JP" altLang="en-US" sz="1100"/>
            <a:t>列に</a:t>
          </a:r>
          <a:r>
            <a:rPr kumimoji="1" lang="en-US" altLang="ja-JP" sz="1100"/>
            <a:t>100</a:t>
          </a:r>
          <a:r>
            <a:rPr kumimoji="1" lang="ja-JP" altLang="en-US" sz="1100"/>
            <a:t>番以降の番号、項目名等を追加してください。</a:t>
          </a:r>
        </a:p>
      </xdr:txBody>
    </xdr:sp>
    <xdr:clientData/>
  </xdr:twoCellAnchor>
  <xdr:twoCellAnchor>
    <xdr:from>
      <xdr:col>22</xdr:col>
      <xdr:colOff>27722</xdr:colOff>
      <xdr:row>64</xdr:row>
      <xdr:rowOff>121412</xdr:rowOff>
    </xdr:from>
    <xdr:to>
      <xdr:col>23</xdr:col>
      <xdr:colOff>7606</xdr:colOff>
      <xdr:row>69</xdr:row>
      <xdr:rowOff>4887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8212197" y="15256637"/>
          <a:ext cx="2723084" cy="1026475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独自の取組を選択できるようにする場合は、この下に</a:t>
          </a:r>
          <a:r>
            <a:rPr kumimoji="1" lang="en-US" altLang="ja-JP" sz="1100"/>
            <a:t>100</a:t>
          </a:r>
          <a:r>
            <a:rPr kumimoji="1" lang="ja-JP" altLang="en-US" sz="1100"/>
            <a:t>番以降の番号、項目名等を追加してください。</a:t>
          </a:r>
        </a:p>
      </xdr:txBody>
    </xdr:sp>
    <xdr:clientData/>
  </xdr:twoCellAnchor>
  <xdr:twoCellAnchor>
    <xdr:from>
      <xdr:col>15</xdr:col>
      <xdr:colOff>139010</xdr:colOff>
      <xdr:row>8</xdr:row>
      <xdr:rowOff>146125</xdr:rowOff>
    </xdr:from>
    <xdr:to>
      <xdr:col>22</xdr:col>
      <xdr:colOff>686752</xdr:colOff>
      <xdr:row>14</xdr:row>
      <xdr:rowOff>39479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6874435" y="2479750"/>
          <a:ext cx="11996792" cy="1264954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組織の方は、このシートの内容を変更しないでください。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1406599</xdr:colOff>
      <xdr:row>0</xdr:row>
      <xdr:rowOff>509477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0" y="0"/>
          <a:ext cx="15227374" cy="50947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変更禁止</a:t>
          </a:r>
        </a:p>
      </xdr:txBody>
    </xdr:sp>
    <xdr:clientData/>
  </xdr:twoCellAnchor>
  <xdr:twoCellAnchor>
    <xdr:from>
      <xdr:col>5</xdr:col>
      <xdr:colOff>23232</xdr:colOff>
      <xdr:row>6</xdr:row>
      <xdr:rowOff>32358</xdr:rowOff>
    </xdr:from>
    <xdr:to>
      <xdr:col>9</xdr:col>
      <xdr:colOff>681464</xdr:colOff>
      <xdr:row>10</xdr:row>
      <xdr:rowOff>147746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566907" y="1908783"/>
          <a:ext cx="3553832" cy="1029788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独自の取組を選択できるようにする場合は、水色のセルに追加する施設名（農用地等）を追加し、黄色のセルに</a:t>
          </a:r>
          <a:r>
            <a:rPr kumimoji="1" lang="en-US" altLang="ja-JP" sz="1100" b="1"/>
            <a:t>100</a:t>
          </a:r>
          <a:r>
            <a:rPr kumimoji="1" lang="ja-JP" altLang="en-US" sz="1100" b="1"/>
            <a:t>番以降の番号、項目名等を追加してください。</a:t>
          </a:r>
        </a:p>
      </xdr:txBody>
    </xdr:sp>
    <xdr:clientData/>
  </xdr:twoCellAnchor>
  <xdr:twoCellAnchor>
    <xdr:from>
      <xdr:col>23</xdr:col>
      <xdr:colOff>102434</xdr:colOff>
      <xdr:row>67</xdr:row>
      <xdr:rowOff>78341</xdr:rowOff>
    </xdr:from>
    <xdr:to>
      <xdr:col>23</xdr:col>
      <xdr:colOff>2370159</xdr:colOff>
      <xdr:row>72</xdr:row>
      <xdr:rowOff>130048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1030109" y="15899366"/>
          <a:ext cx="2267725" cy="1204232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独自の活動項目を選択できるようにする場合は、この下に</a:t>
          </a:r>
          <a:r>
            <a:rPr kumimoji="1" lang="en-US" altLang="ja-JP" sz="1100"/>
            <a:t>100</a:t>
          </a:r>
          <a:r>
            <a:rPr kumimoji="1" lang="ja-JP" altLang="en-US" sz="1100"/>
            <a:t>番以降の番号、項目名等を追加してください。</a:t>
          </a:r>
        </a:p>
      </xdr:txBody>
    </xdr:sp>
    <xdr:clientData/>
  </xdr:twoCellAnchor>
  <xdr:twoCellAnchor>
    <xdr:from>
      <xdr:col>24</xdr:col>
      <xdr:colOff>77755</xdr:colOff>
      <xdr:row>73</xdr:row>
      <xdr:rowOff>78278</xdr:rowOff>
    </xdr:from>
    <xdr:to>
      <xdr:col>24</xdr:col>
      <xdr:colOff>2304435</xdr:colOff>
      <xdr:row>78</xdr:row>
      <xdr:rowOff>51209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35558380" y="17289953"/>
          <a:ext cx="1798055" cy="1020681"/>
        </a:xfrm>
        <a:prstGeom prst="rect">
          <a:avLst/>
        </a:prstGeom>
        <a:solidFill>
          <a:srgbClr val="FFFF6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独自の活動項目を選択できるようにする場合は、この下に</a:t>
          </a:r>
          <a:r>
            <a:rPr kumimoji="1" lang="en-US" altLang="ja-JP" sz="1100"/>
            <a:t>100</a:t>
          </a:r>
          <a:r>
            <a:rPr kumimoji="1" lang="ja-JP" altLang="en-US" sz="1100"/>
            <a:t>番以降の番号、項目名等を追加してください。</a:t>
          </a:r>
        </a:p>
      </xdr:txBody>
    </xdr:sp>
    <xdr:clientData/>
  </xdr:twoCellAnchor>
  <xdr:twoCellAnchor>
    <xdr:from>
      <xdr:col>22</xdr:col>
      <xdr:colOff>358588</xdr:colOff>
      <xdr:row>73</xdr:row>
      <xdr:rowOff>100853</xdr:rowOff>
    </xdr:from>
    <xdr:to>
      <xdr:col>23</xdr:col>
      <xdr:colOff>2218977</xdr:colOff>
      <xdr:row>78</xdr:row>
      <xdr:rowOff>121377</xdr:rowOff>
    </xdr:to>
    <xdr:sp macro="" textlink="">
      <xdr:nvSpPr>
        <xdr:cNvPr id="9" name="線吹き出し 2 (枠付き) 1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8543063" y="17312528"/>
          <a:ext cx="4603589" cy="1068274"/>
        </a:xfrm>
        <a:prstGeom prst="borderCallout2">
          <a:avLst>
            <a:gd name="adj1" fmla="val 53291"/>
            <a:gd name="adj2" fmla="val 413"/>
            <a:gd name="adj3" fmla="val -114730"/>
            <a:gd name="adj4" fmla="val -137607"/>
            <a:gd name="adj5" fmla="val -210695"/>
            <a:gd name="adj6" fmla="val -197590"/>
          </a:avLst>
        </a:prstGeom>
        <a:solidFill>
          <a:schemeClr val="bg1">
            <a:lumMod val="95000"/>
          </a:schemeClr>
        </a:solidFill>
        <a:ln w="38100" cap="flat" cmpd="sng" algn="ctr">
          <a:solidFill>
            <a:srgbClr val="FF0000"/>
          </a:solidFill>
          <a:prstDash val="solid"/>
          <a:miter lim="800000"/>
          <a:tailEnd type="triangle"/>
        </a:ln>
        <a:effectLst/>
      </xdr:spPr>
      <xdr:txBody>
        <a:bodyPr vertOverflow="clip" horzOverflow="clip" rtlCol="0" anchor="ctr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以下の活動は、便宜上、ハイフンを除いた数字で入力することも可能です。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chemeClr val="tx2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58-2 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広域活動組織における活動支援班の設置及び活動の実施」　→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582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58-3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水管理を通じた環境負荷低減活動の強化」　→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583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その場合、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Q64,Q65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をそれぞれ「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582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」、「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583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」に修正してください。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chemeClr val="tx2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rugotoHDD\marugoto\15&#35336;&#30011;&#35469;&#23450;&#30003;&#35531;&#12539;&#20132;&#20184;&#30003;&#35531;&#12539;&#20132;&#20184;&#35531;&#27714;\R07\R07.04.01%20&#9312;&#22269;&#27096;&#24335;&#27963;&#21205;&#35336;&#30011;&#26360;(&#26481;&#36817;&#27743;&#24066;&#38263;&#65381;&#24859;&#33624;&#30010;&#38263;&#23451;).xlsm" TargetMode="External"/><Relationship Id="rId1" Type="http://schemas.openxmlformats.org/officeDocument/2006/relationships/externalLinkPath" Target="/15&#35336;&#30011;&#35469;&#23450;&#30003;&#35531;&#12539;&#20132;&#20184;&#30003;&#35531;&#12539;&#20132;&#20184;&#35531;&#27714;/R07/R07.04.01%20&#9312;&#22269;&#27096;&#24335;&#27963;&#21205;&#35336;&#30011;&#26360;(&#26481;&#36817;&#27743;&#24066;&#38263;&#65381;&#24859;&#33624;&#30010;&#38263;&#23451;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rugotoHDD\marugoto\03&#27096;&#24335;&#12539;&#25163;&#24341;&#12539;&#12497;&#12531;&#12501;&#12539;&#24195;&#22495;&#35500;&#26126;&#36039;&#26009;&#31561;\&#24195;&#22495;&#32068;&#32340;&#65315;&#65316;&#65330;&#65327;&#65325;&#12304;R07&#12305;&#20491;&#21029;&#32068;&#32340;&#29992;\01%20&#27963;&#21205;&#38306;&#20418;\02%20&#27963;&#21205;&#35352;&#37682;.xlsx" TargetMode="External"/><Relationship Id="rId1" Type="http://schemas.openxmlformats.org/officeDocument/2006/relationships/externalLinkPath" Target="02%20&#27963;&#21205;&#35352;&#37682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rugotoHDD\marugoto\15&#35336;&#30011;&#35469;&#23450;&#30003;&#35531;&#12539;&#20132;&#20184;&#30003;&#35531;&#12539;&#20132;&#20184;&#35531;&#27714;\R06\R06.08.19%20&#9312;&#27963;&#21205;&#35336;&#30011;&#26360;&#12304;&#38263;&#23551;&#21629;&#21270;&#25505;&#25246;+&#24066;&#21407;&#38754;&#31309;&#22793;&#26356;&#12305;.xlsx" TargetMode="External"/><Relationship Id="rId1" Type="http://schemas.openxmlformats.org/officeDocument/2006/relationships/externalLinkPath" Target="/15&#35336;&#30011;&#35469;&#23450;&#30003;&#35531;&#12539;&#20132;&#20184;&#30003;&#35531;&#12539;&#20132;&#20184;&#35531;&#27714;/R06/R06.08.19%20&#9312;&#27963;&#21205;&#35336;&#30011;&#26360;&#12304;&#38263;&#23551;&#21629;&#21270;&#25505;&#25246;+&#24066;&#21407;&#38754;&#31309;&#22793;&#26356;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arugotoHDD\marugoto\03&#27096;&#24335;&#12539;&#25163;&#24341;&#12539;&#12497;&#12531;&#12501;&#12539;&#24195;&#22495;&#35500;&#26126;&#36039;&#26009;&#31561;\R07&#21046;&#24230;&#25913;&#27491;&#26032;&#27096;&#24335;&#38598;\&#12304;&#26368;&#26032;&#29256;&#12305;&#30003;&#35531;&#12539;&#22577;&#21578;&#27096;&#24335;&#65288;&#20837;&#21147;&#25903;&#25588;&#65289;R070422(&#28363;&#36032;&#30476;&#26283;&#23450;&#29256;).xlsm" TargetMode="External"/><Relationship Id="rId1" Type="http://schemas.openxmlformats.org/officeDocument/2006/relationships/externalLinkPath" Target="/03&#27096;&#24335;&#12539;&#25163;&#24341;&#12539;&#12497;&#12531;&#12501;&#12539;&#24195;&#22495;&#35500;&#26126;&#36039;&#26009;&#31561;/R07&#21046;&#24230;&#25913;&#27491;&#26032;&#27096;&#24335;&#38598;/&#12304;&#26368;&#26032;&#29256;&#12305;&#30003;&#35531;&#12539;&#22577;&#21578;&#27096;&#24335;&#65288;&#20837;&#21147;&#25903;&#25588;&#65289;R070422(&#28363;&#36032;&#30476;&#26283;&#23450;&#29256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はじめに（PC）"/>
      <sheetName val="使い方"/>
      <sheetName val="【参考】交付単価（PC）"/>
      <sheetName val="はじめに (手書き)"/>
      <sheetName val="様式第1-1号"/>
      <sheetName val="様式第1-2号"/>
      <sheetName val="様式第1-3号"/>
      <sheetName val="別紙1 活動計画書"/>
      <sheetName val="加算措置（みどり加算以外）"/>
      <sheetName val="加算措置（みどり加算）"/>
      <sheetName val="別添1 位置図"/>
      <sheetName val="別添3 位置図"/>
      <sheetName val="別添4 位置図"/>
      <sheetName val="様式第１－11号"/>
      <sheetName val="構成員一覧集計"/>
      <sheetName val="構成員一覧"/>
      <sheetName val="長寿命化整備計画"/>
      <sheetName val="工事確認書"/>
      <sheetName val="活動記録"/>
      <sheetName val="金銭出納簿"/>
      <sheetName val="経過報告書（みどり加算）"/>
      <sheetName val="報告書"/>
      <sheetName val="別紙１ みどり加算"/>
      <sheetName val="別紙２ みどり加算"/>
      <sheetName val="別紙３ 持越金"/>
      <sheetName val="【選択肢】"/>
      <sheetName val="【取組番号早見表】"/>
      <sheetName val="【活動項目番号表】 "/>
      <sheetName val="【市町村用】"/>
      <sheetName val="別記3-1(1)"/>
      <sheetName val="別記3-1(３)"/>
      <sheetName val="別記3-1(４)"/>
      <sheetName val="市町村コードR6.1.1"/>
    </sheetNames>
    <sheetDataSet>
      <sheetData sheetId="0">
        <row r="2">
          <cell r="D2" t="str">
            <v>滋賀県</v>
          </cell>
        </row>
      </sheetData>
      <sheetData sheetId="1"/>
      <sheetData sheetId="2">
        <row r="9">
          <cell r="O9">
            <v>2200</v>
          </cell>
          <cell r="Q9">
            <v>975</v>
          </cell>
          <cell r="S9">
            <v>3666</v>
          </cell>
          <cell r="U9">
            <v>2300</v>
          </cell>
          <cell r="W9">
            <v>1440</v>
          </cell>
          <cell r="Y9">
            <v>2833</v>
          </cell>
        </row>
        <row r="10">
          <cell r="O10">
            <v>1500</v>
          </cell>
          <cell r="Q10">
            <v>600</v>
          </cell>
          <cell r="S10">
            <v>1666</v>
          </cell>
          <cell r="U10">
            <v>1000</v>
          </cell>
          <cell r="W10">
            <v>360</v>
          </cell>
          <cell r="Y10">
            <v>500</v>
          </cell>
        </row>
        <row r="11">
          <cell r="O11">
            <v>180</v>
          </cell>
          <cell r="Q11">
            <v>90</v>
          </cell>
          <cell r="S11">
            <v>333</v>
          </cell>
          <cell r="U11">
            <v>130</v>
          </cell>
          <cell r="W11">
            <v>90</v>
          </cell>
          <cell r="Y11">
            <v>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A3" t="str">
            <v>■</v>
          </cell>
          <cell r="B3" t="str">
            <v>○</v>
          </cell>
          <cell r="C3" t="str">
            <v>○</v>
          </cell>
          <cell r="D3" t="str">
            <v>生態系保全</v>
          </cell>
          <cell r="E3" t="str">
            <v>循環かんがいによる水質保全</v>
          </cell>
          <cell r="F3" t="str">
            <v>水路</v>
          </cell>
          <cell r="K3" t="str">
            <v>km</v>
          </cell>
          <cell r="L3" t="str">
            <v>１.農業者個人</v>
          </cell>
          <cell r="M3">
            <v>1</v>
          </cell>
          <cell r="N3" t="str">
            <v>１.前年度持越</v>
          </cell>
        </row>
        <row r="4">
          <cell r="A4" t="str">
            <v>□</v>
          </cell>
          <cell r="B4"/>
          <cell r="C4" t="str">
            <v>－</v>
          </cell>
          <cell r="D4" t="str">
            <v>水質保全</v>
          </cell>
          <cell r="E4" t="str">
            <v>浄化水路による水質保全</v>
          </cell>
          <cell r="F4" t="str">
            <v>農道</v>
          </cell>
          <cell r="K4" t="str">
            <v>箇所</v>
          </cell>
          <cell r="L4" t="str">
            <v>２.農事組合法人</v>
          </cell>
          <cell r="M4">
            <v>2</v>
          </cell>
          <cell r="N4" t="str">
            <v>２.交付金</v>
          </cell>
        </row>
        <row r="5">
          <cell r="C5" t="str">
            <v>×</v>
          </cell>
          <cell r="D5" t="str">
            <v>景観形成・生活環境保全</v>
          </cell>
          <cell r="E5" t="str">
            <v>地下水かん養</v>
          </cell>
          <cell r="F5" t="str">
            <v>ため池</v>
          </cell>
          <cell r="L5" t="str">
            <v>３.営農組合</v>
          </cell>
          <cell r="N5" t="str">
            <v>３.利子等</v>
          </cell>
        </row>
        <row r="6">
          <cell r="D6" t="str">
            <v>水田貯留・地下水かん養</v>
          </cell>
          <cell r="E6" t="str">
            <v>持続的な水管理</v>
          </cell>
          <cell r="F6"/>
          <cell r="L6" t="str">
            <v>４.その他の農業者団体</v>
          </cell>
          <cell r="N6" t="str">
            <v>４.日当</v>
          </cell>
        </row>
        <row r="7">
          <cell r="D7" t="str">
            <v>資源循環</v>
          </cell>
          <cell r="E7" t="str">
            <v>土壌流出防止</v>
          </cell>
          <cell r="L7" t="str">
            <v>５.農業者以外個人</v>
          </cell>
          <cell r="N7" t="str">
            <v>５.外注費</v>
          </cell>
        </row>
        <row r="8">
          <cell r="E8" t="str">
            <v>生物多様性の回復</v>
          </cell>
          <cell r="L8" t="str">
            <v>６.自治会</v>
          </cell>
          <cell r="N8" t="str">
            <v>６.その他支出</v>
          </cell>
        </row>
        <row r="9">
          <cell r="E9" t="str">
            <v>水環境の回復</v>
          </cell>
          <cell r="L9" t="str">
            <v>７.女性会</v>
          </cell>
          <cell r="N9" t="str">
            <v>７.返還</v>
          </cell>
        </row>
        <row r="10">
          <cell r="E10" t="str">
            <v>持続的な畦畔管理</v>
          </cell>
          <cell r="L10" t="str">
            <v>８.子供会</v>
          </cell>
          <cell r="N10"/>
        </row>
        <row r="11">
          <cell r="E11" t="str">
            <v>専門家の指導</v>
          </cell>
          <cell r="L11" t="str">
            <v>９.土地改良区</v>
          </cell>
        </row>
        <row r="12">
          <cell r="L12" t="str">
            <v>10.JA</v>
          </cell>
        </row>
        <row r="13">
          <cell r="L13" t="str">
            <v>11.学校・PTA</v>
          </cell>
        </row>
        <row r="14">
          <cell r="L14" t="str">
            <v>12.NPO</v>
          </cell>
        </row>
        <row r="15">
          <cell r="L15" t="str">
            <v>13.その他の農業者以外団体</v>
          </cell>
        </row>
        <row r="18">
          <cell r="A18">
            <v>1</v>
          </cell>
          <cell r="B18" t="str">
            <v>長期中干し</v>
          </cell>
        </row>
        <row r="19">
          <cell r="A19">
            <v>2</v>
          </cell>
          <cell r="B19" t="str">
            <v>冬期湛水</v>
          </cell>
        </row>
        <row r="20">
          <cell r="A20">
            <v>3</v>
          </cell>
          <cell r="B20" t="str">
            <v>夏期湛水</v>
          </cell>
        </row>
        <row r="21">
          <cell r="A21">
            <v>4</v>
          </cell>
          <cell r="B21" t="str">
            <v>中干し延期</v>
          </cell>
        </row>
        <row r="22">
          <cell r="A22">
            <v>5</v>
          </cell>
          <cell r="B22" t="str">
            <v>江の設置_作溝実施</v>
          </cell>
        </row>
        <row r="23">
          <cell r="A23">
            <v>6</v>
          </cell>
          <cell r="B23" t="str">
            <v>江の設置_作溝未実施</v>
          </cell>
        </row>
        <row r="24">
          <cell r="A24">
            <v>7</v>
          </cell>
        </row>
        <row r="25">
          <cell r="A25">
            <v>8</v>
          </cell>
        </row>
        <row r="26">
          <cell r="A26">
            <v>9</v>
          </cell>
        </row>
        <row r="27">
          <cell r="A27">
            <v>10</v>
          </cell>
        </row>
        <row r="28">
          <cell r="A28">
            <v>11</v>
          </cell>
        </row>
        <row r="29">
          <cell r="A29">
            <v>12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活動記録"/>
      <sheetName val="活動記録　記入例"/>
      <sheetName val="活動実施項目一覧表"/>
      <sheetName val="【選択肢】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はじめに（PC）"/>
      <sheetName val="はじめに (手書き)"/>
      <sheetName val="様式1-1号(新規取組4月)"/>
      <sheetName val="様式1-1号(長寿命化採択+市原面積変更8月)"/>
      <sheetName val="変更認定申請(新規取組4月)"/>
      <sheetName val="変更認定申請(長寿命化採択+市原面積変更8月)"/>
      <sheetName val="様式1-2号(新規取組4月)"/>
      <sheetName val="様式1-2号(長寿命化採択+市原面積変更8月)"/>
      <sheetName val="様式1-3号(新規取組4月)"/>
      <sheetName val="様式1-3号(長寿命化採択+市原面積変更8月)"/>
      <sheetName val="活動計画書(新規取組4月)"/>
      <sheetName val="活動計画書(長寿命化採択+市原面積変更8月)"/>
      <sheetName val="加算措置"/>
      <sheetName val="位置図"/>
      <sheetName val="構成員一覧集計"/>
      <sheetName val="構成員一覧"/>
      <sheetName val="長寿命化整備計画"/>
      <sheetName val="工事確認書"/>
      <sheetName val="活動記録 "/>
      <sheetName val="金銭出納簿"/>
      <sheetName val="金銭出納簿 (区分1のみ)"/>
      <sheetName val="金銭出納簿 (区分2のみ)"/>
      <sheetName val="報告書"/>
      <sheetName val="報告書 (金銭出納簿を分ける場合)"/>
      <sheetName val="【取組番号早見表】"/>
      <sheetName val="【取組番号表】 "/>
      <sheetName val="【選択肢】"/>
      <sheetName val="【市町村用】"/>
      <sheetName val="別記3-1(1)"/>
      <sheetName val="別記3-1(1)（金銭出納簿を分ける場合）"/>
      <sheetName val="別記3-1(2)"/>
      <sheetName val="別記3-1(3)"/>
      <sheetName val="市町村コードH30.10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■</v>
          </cell>
        </row>
        <row r="57">
          <cell r="R57" t="str">
            <v>52　遊休農地の有効活用</v>
          </cell>
        </row>
        <row r="58">
          <cell r="R58" t="str">
            <v>53 鳥獣被害防止対策及び環境改善活動の強化</v>
          </cell>
        </row>
        <row r="59">
          <cell r="R59" t="str">
            <v>54　地域住民による直営施工</v>
          </cell>
        </row>
        <row r="60">
          <cell r="R60" t="str">
            <v>55　防災・減災力の強化</v>
          </cell>
        </row>
        <row r="61">
          <cell r="R61" t="str">
            <v>56　農村環境保全活動の幅広い展開</v>
          </cell>
        </row>
        <row r="62">
          <cell r="R62" t="str">
            <v>57　やすらぎ・福祉及び教育機能の活用</v>
          </cell>
        </row>
        <row r="63">
          <cell r="R63" t="str">
            <v>58　農村文化の伝承を通じた農村コミュニティの強化</v>
          </cell>
        </row>
        <row r="64">
          <cell r="R64" t="str">
            <v>59　都道府県、市町村が特に認める活動</v>
          </cell>
        </row>
        <row r="66">
          <cell r="S66" t="str">
            <v>61　水路の補修</v>
          </cell>
        </row>
        <row r="67">
          <cell r="S67" t="str">
            <v>62　水路の更新等</v>
          </cell>
        </row>
        <row r="68">
          <cell r="S68" t="str">
            <v>63　農道の補修</v>
          </cell>
        </row>
        <row r="69">
          <cell r="S69" t="str">
            <v>64　農道の更新等</v>
          </cell>
        </row>
        <row r="70">
          <cell r="S70" t="str">
            <v>65　ため池の補修</v>
          </cell>
        </row>
        <row r="71">
          <cell r="S71" t="str">
            <v>66　ため池（附帯施設）の更新等</v>
          </cell>
        </row>
      </sheetData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はじめに（PC）"/>
      <sheetName val="使い方"/>
      <sheetName val="【参考】交付単価（PC）"/>
      <sheetName val="はじめに (手書き)"/>
      <sheetName val="様式第1-1号"/>
      <sheetName val="様式第1-2号"/>
      <sheetName val="様式第1-3号"/>
      <sheetName val="別紙1 活動計画書"/>
      <sheetName val="加算措置（みどり加算以外）"/>
      <sheetName val="加算措置（みどり加算）"/>
      <sheetName val="別添1 位置図"/>
      <sheetName val="別添3 位置図"/>
      <sheetName val="別添4 位置図"/>
      <sheetName val="様式第１－11号"/>
      <sheetName val="構成員一覧"/>
      <sheetName val="長寿命化整備計画"/>
      <sheetName val="工事確認書"/>
      <sheetName val="活動記録"/>
      <sheetName val="金銭出納簿"/>
      <sheetName val="経過報告書（みどり加算）"/>
      <sheetName val="報告書"/>
      <sheetName val="別紙１ みどり加算"/>
      <sheetName val="別紙２ みどり加算"/>
      <sheetName val="別紙３ 持越金"/>
      <sheetName val="【選択肢】"/>
      <sheetName val="【取組番号早見表】"/>
      <sheetName val="【活動項目番号表】 "/>
      <sheetName val="【市町村用】"/>
      <sheetName val="別記3-1(1)"/>
      <sheetName val="別記3-1(３)"/>
      <sheetName val="別記3-1(４)"/>
      <sheetName val="市町村コードR6.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F21">
            <v>1800</v>
          </cell>
        </row>
        <row r="23">
          <cell r="F23">
            <v>1080</v>
          </cell>
        </row>
        <row r="25">
          <cell r="F25">
            <v>180</v>
          </cell>
        </row>
        <row r="37">
          <cell r="F37">
            <v>4400</v>
          </cell>
        </row>
        <row r="39">
          <cell r="F39">
            <v>2000</v>
          </cell>
        </row>
        <row r="41">
          <cell r="F41">
            <v>400</v>
          </cell>
        </row>
        <row r="123">
          <cell r="O123" t="str">
            <v>○</v>
          </cell>
        </row>
        <row r="124">
          <cell r="O124" t="str">
            <v>○</v>
          </cell>
        </row>
        <row r="128">
          <cell r="E128" t="str">
            <v>42 水質モニタリングの実施・記録管理（水質保全）</v>
          </cell>
        </row>
        <row r="129">
          <cell r="E129" t="str">
            <v>101 水田からの排水（濁水）管理（水質保全）</v>
          </cell>
        </row>
      </sheetData>
      <sheetData sheetId="8">
        <row r="31">
          <cell r="F31">
            <v>300</v>
          </cell>
        </row>
        <row r="33">
          <cell r="F33">
            <v>180</v>
          </cell>
        </row>
        <row r="35">
          <cell r="F35">
            <v>30</v>
          </cell>
        </row>
        <row r="62">
          <cell r="F62">
            <v>300</v>
          </cell>
        </row>
        <row r="64">
          <cell r="F64">
            <v>180</v>
          </cell>
        </row>
        <row r="66">
          <cell r="F66">
            <v>30</v>
          </cell>
        </row>
        <row r="101">
          <cell r="J101">
            <v>300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A05EB-7E43-4639-812B-2410E79AD2D1}">
  <sheetPr>
    <tabColor rgb="FFFF0000"/>
    <pageSetUpPr fitToPage="1"/>
  </sheetPr>
  <dimension ref="B1:AS208"/>
  <sheetViews>
    <sheetView showGridLines="0" tabSelected="1" view="pageBreakPreview" topLeftCell="A108" zoomScaleNormal="100" zoomScaleSheetLayoutView="100" workbookViewId="0">
      <selection activeCell="B108" sqref="B108"/>
    </sheetView>
  </sheetViews>
  <sheetFormatPr defaultColWidth="8.625" defaultRowHeight="18" customHeight="1"/>
  <cols>
    <col min="1" max="1" width="2.875" style="16" customWidth="1"/>
    <col min="2" max="2" width="3.125" style="16" customWidth="1"/>
    <col min="3" max="3" width="4.625" style="16" customWidth="1"/>
    <col min="4" max="4" width="3.375" style="16" customWidth="1"/>
    <col min="5" max="5" width="4.125" style="16" customWidth="1"/>
    <col min="6" max="6" width="5.875" style="16" customWidth="1"/>
    <col min="7" max="7" width="4.5" style="16" customWidth="1"/>
    <col min="8" max="8" width="5.5" style="16" customWidth="1"/>
    <col min="9" max="9" width="6.125" style="16" customWidth="1"/>
    <col min="10" max="11" width="4.125" style="16" customWidth="1"/>
    <col min="12" max="12" width="3.875" style="16" customWidth="1"/>
    <col min="13" max="13" width="5.5" style="16" customWidth="1"/>
    <col min="14" max="14" width="5.625" style="16" customWidth="1"/>
    <col min="15" max="15" width="1.5" style="16" customWidth="1"/>
    <col min="16" max="16" width="6.625" style="16" customWidth="1"/>
    <col min="17" max="20" width="3.875" style="16" customWidth="1"/>
    <col min="21" max="22" width="4.5" style="16" customWidth="1"/>
    <col min="23" max="25" width="4" style="16" customWidth="1"/>
    <col min="26" max="27" width="18.625" style="16" customWidth="1"/>
    <col min="28" max="32" width="18" style="16" customWidth="1"/>
    <col min="33" max="87" width="4.625" style="16" customWidth="1"/>
    <col min="88" max="16384" width="8.625" style="16"/>
  </cols>
  <sheetData>
    <row r="1" spans="2:32" s="3" customFormat="1" ht="18" hidden="1" customHeight="1">
      <c r="B1" s="1"/>
      <c r="C1" s="1"/>
      <c r="D1" s="2"/>
      <c r="W1" s="4" t="s">
        <v>0</v>
      </c>
    </row>
    <row r="2" spans="2:32" s="6" customFormat="1" ht="23.25" hidden="1" customHeight="1">
      <c r="B2" s="5"/>
      <c r="C2" s="614" t="s">
        <v>1</v>
      </c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</row>
    <row r="3" spans="2:32" s="9" customFormat="1" ht="24" hidden="1" customHeight="1">
      <c r="B3" s="7" t="s">
        <v>2</v>
      </c>
      <c r="C3" s="8"/>
      <c r="D3" s="7"/>
      <c r="E3" s="7"/>
      <c r="F3" s="7"/>
      <c r="G3" s="7"/>
      <c r="I3" s="8"/>
      <c r="X3" s="7"/>
      <c r="Y3" s="7"/>
    </row>
    <row r="4" spans="2:32" s="9" customFormat="1" ht="24" hidden="1" customHeight="1">
      <c r="C4" s="615" t="s">
        <v>3</v>
      </c>
      <c r="D4" s="615"/>
      <c r="E4" s="615"/>
      <c r="F4" s="615"/>
      <c r="G4" s="615"/>
      <c r="H4" s="615"/>
      <c r="I4" s="615"/>
      <c r="J4" s="11"/>
      <c r="K4" s="11" t="s">
        <v>4</v>
      </c>
      <c r="L4" s="12" t="s">
        <v>5</v>
      </c>
      <c r="M4" s="11"/>
      <c r="N4" s="11"/>
      <c r="O4" s="11"/>
      <c r="P4" s="11"/>
      <c r="Q4" s="11"/>
      <c r="R4" s="11"/>
      <c r="S4" s="11"/>
    </row>
    <row r="5" spans="2:32" s="9" customFormat="1" ht="9" hidden="1" customHeight="1">
      <c r="C5" s="10"/>
      <c r="D5" s="10"/>
      <c r="E5" s="10"/>
      <c r="F5" s="10"/>
      <c r="G5" s="10"/>
      <c r="H5" s="10"/>
      <c r="I5" s="10"/>
      <c r="J5" s="11"/>
      <c r="K5" s="11"/>
      <c r="L5" s="13"/>
      <c r="M5" s="11"/>
      <c r="N5" s="11"/>
      <c r="O5" s="11"/>
      <c r="P5" s="11"/>
      <c r="Q5" s="11"/>
      <c r="R5" s="11"/>
      <c r="S5" s="11"/>
    </row>
    <row r="6" spans="2:32" s="11" customFormat="1" ht="24" hidden="1" customHeight="1">
      <c r="B6" s="7" t="s">
        <v>6</v>
      </c>
      <c r="G6" s="551" t="s">
        <v>7</v>
      </c>
      <c r="H6" s="551"/>
      <c r="I6" s="551"/>
      <c r="J6" s="551"/>
      <c r="K6" s="551"/>
      <c r="L6" s="551"/>
      <c r="M6" s="551"/>
      <c r="N6" s="551"/>
      <c r="O6" s="551"/>
      <c r="P6" s="551"/>
      <c r="Q6" s="551"/>
      <c r="R6" s="551"/>
      <c r="S6" s="551"/>
      <c r="T6" s="551"/>
      <c r="U6" s="551"/>
      <c r="V6" s="551"/>
      <c r="W6" s="551"/>
      <c r="X6" s="551"/>
      <c r="AA6" s="604"/>
      <c r="AB6" s="604"/>
      <c r="AC6" s="604"/>
      <c r="AD6" s="604"/>
      <c r="AE6" s="604"/>
      <c r="AF6" s="604"/>
    </row>
    <row r="7" spans="2:32" ht="24" hidden="1" customHeight="1">
      <c r="B7" s="16" t="s">
        <v>8</v>
      </c>
      <c r="D7" s="17"/>
      <c r="E7" s="17"/>
      <c r="F7" s="17"/>
      <c r="G7" s="18"/>
      <c r="H7" s="17"/>
      <c r="I7" s="17"/>
      <c r="J7" s="17"/>
      <c r="K7" s="17"/>
      <c r="L7" s="17"/>
      <c r="Z7" s="382"/>
      <c r="AA7" s="604"/>
      <c r="AB7" s="612"/>
      <c r="AC7" s="612"/>
      <c r="AD7" s="604"/>
      <c r="AE7" s="612"/>
      <c r="AF7" s="612"/>
    </row>
    <row r="8" spans="2:32" s="19" customFormat="1" ht="24.95" hidden="1" customHeight="1">
      <c r="C8" s="20" t="s">
        <v>9</v>
      </c>
      <c r="D8" s="546" t="s">
        <v>10</v>
      </c>
      <c r="E8" s="546"/>
      <c r="F8" s="546"/>
      <c r="G8" s="547" t="s">
        <v>11</v>
      </c>
      <c r="H8" s="547"/>
      <c r="I8" s="547"/>
      <c r="J8" s="546" t="s">
        <v>12</v>
      </c>
      <c r="K8" s="546"/>
      <c r="L8" s="546"/>
      <c r="M8" s="546"/>
      <c r="O8" s="613" t="s">
        <v>13</v>
      </c>
      <c r="P8" s="613"/>
      <c r="Q8" s="613"/>
      <c r="R8" s="613"/>
      <c r="S8" s="613"/>
      <c r="T8" s="613"/>
      <c r="U8" s="613"/>
      <c r="V8" s="613"/>
      <c r="W8" s="613"/>
      <c r="X8" s="613"/>
      <c r="Z8" s="382"/>
      <c r="AA8" s="604"/>
      <c r="AB8" s="612"/>
      <c r="AC8" s="612"/>
      <c r="AD8" s="604"/>
      <c r="AE8" s="612"/>
      <c r="AF8" s="612"/>
    </row>
    <row r="9" spans="2:32" s="19" customFormat="1" ht="9" hidden="1" customHeight="1">
      <c r="B9" s="22"/>
      <c r="C9" s="527" t="s">
        <v>14</v>
      </c>
      <c r="D9" s="611"/>
      <c r="E9" s="611"/>
      <c r="F9" s="611"/>
      <c r="G9" s="572"/>
      <c r="H9" s="573"/>
      <c r="I9" s="23"/>
      <c r="J9" s="531">
        <f t="shared" ref="J9:J14" si="0">ROUNDDOWN((INT(D9)*G9/10),0)</f>
        <v>0</v>
      </c>
      <c r="K9" s="531"/>
      <c r="L9" s="531"/>
      <c r="M9" s="531"/>
      <c r="O9" s="613"/>
      <c r="P9" s="613"/>
      <c r="Q9" s="613"/>
      <c r="R9" s="613"/>
      <c r="S9" s="613"/>
      <c r="T9" s="613"/>
      <c r="U9" s="613"/>
      <c r="V9" s="613"/>
      <c r="W9" s="613"/>
      <c r="X9" s="613"/>
      <c r="Z9" s="604"/>
      <c r="AA9" s="604"/>
      <c r="AB9" s="604"/>
      <c r="AC9" s="604"/>
      <c r="AD9" s="604"/>
      <c r="AE9" s="604"/>
      <c r="AF9" s="604"/>
    </row>
    <row r="10" spans="2:32" s="19" customFormat="1" ht="24.95" hidden="1" customHeight="1">
      <c r="B10" s="22"/>
      <c r="C10" s="513"/>
      <c r="D10" s="605">
        <v>0</v>
      </c>
      <c r="E10" s="605"/>
      <c r="F10" s="605"/>
      <c r="G10" s="569">
        <f>IF('[1]はじめに（PC）'!$D$2="北海道",'[1]【参考】交付単価（PC）'!U9,'[1]【参考】交付単価（PC）'!O9)</f>
        <v>2200</v>
      </c>
      <c r="H10" s="570"/>
      <c r="I10" s="24" t="s">
        <v>15</v>
      </c>
      <c r="J10" s="497">
        <f>ROUNDDOWN((INT(D10)*G10/10),0)</f>
        <v>0</v>
      </c>
      <c r="K10" s="497"/>
      <c r="L10" s="497"/>
      <c r="M10" s="497"/>
      <c r="O10" s="613"/>
      <c r="P10" s="613"/>
      <c r="Q10" s="613"/>
      <c r="R10" s="613"/>
      <c r="S10" s="613"/>
      <c r="T10" s="613"/>
      <c r="U10" s="613"/>
      <c r="V10" s="613"/>
      <c r="W10" s="613"/>
      <c r="X10" s="613"/>
      <c r="Z10" s="604"/>
      <c r="AA10" s="604"/>
      <c r="AB10" s="604"/>
      <c r="AC10" s="604"/>
      <c r="AD10" s="604"/>
      <c r="AE10" s="604"/>
      <c r="AF10" s="604"/>
    </row>
    <row r="11" spans="2:32" s="19" customFormat="1" ht="9" hidden="1" customHeight="1">
      <c r="B11" s="22"/>
      <c r="C11" s="527" t="s">
        <v>16</v>
      </c>
      <c r="D11" s="528"/>
      <c r="E11" s="528"/>
      <c r="F11" s="528"/>
      <c r="G11" s="572"/>
      <c r="H11" s="573"/>
      <c r="I11" s="23"/>
      <c r="J11" s="531">
        <f t="shared" si="0"/>
        <v>0</v>
      </c>
      <c r="K11" s="531"/>
      <c r="L11" s="531"/>
      <c r="M11" s="531"/>
      <c r="O11" s="606" t="s">
        <v>17</v>
      </c>
      <c r="P11" s="607"/>
      <c r="Q11" s="607"/>
      <c r="R11" s="607"/>
      <c r="S11" s="607"/>
      <c r="T11" s="607"/>
      <c r="U11" s="607"/>
      <c r="V11" s="607"/>
      <c r="W11" s="607"/>
      <c r="X11" s="608"/>
      <c r="Z11" s="604"/>
      <c r="AA11" s="604"/>
      <c r="AB11" s="604"/>
      <c r="AC11" s="604"/>
      <c r="AD11" s="604"/>
      <c r="AE11" s="604"/>
      <c r="AF11" s="604"/>
    </row>
    <row r="12" spans="2:32" s="19" customFormat="1" ht="24.95" hidden="1" customHeight="1">
      <c r="C12" s="513"/>
      <c r="D12" s="605">
        <v>0</v>
      </c>
      <c r="E12" s="605"/>
      <c r="F12" s="605"/>
      <c r="G12" s="569">
        <f>IF('[1]はじめに（PC）'!$D$2="北海道",'[1]【参考】交付単価（PC）'!U10,'[1]【参考】交付単価（PC）'!O10)</f>
        <v>1500</v>
      </c>
      <c r="H12" s="570"/>
      <c r="I12" s="24" t="s">
        <v>15</v>
      </c>
      <c r="J12" s="497">
        <f t="shared" si="0"/>
        <v>0</v>
      </c>
      <c r="K12" s="497"/>
      <c r="L12" s="497"/>
      <c r="M12" s="497"/>
      <c r="O12" s="609"/>
      <c r="P12" s="427"/>
      <c r="Q12" s="427"/>
      <c r="R12" s="427"/>
      <c r="S12" s="427"/>
      <c r="T12" s="427"/>
      <c r="U12" s="427"/>
      <c r="V12" s="427"/>
      <c r="W12" s="427"/>
      <c r="X12" s="610"/>
      <c r="Z12" s="604"/>
      <c r="AA12" s="604"/>
      <c r="AB12" s="604"/>
      <c r="AC12" s="604"/>
      <c r="AD12" s="604"/>
      <c r="AE12" s="604"/>
      <c r="AF12" s="604"/>
    </row>
    <row r="13" spans="2:32" s="19" customFormat="1" ht="9" hidden="1" customHeight="1">
      <c r="C13" s="527" t="s">
        <v>18</v>
      </c>
      <c r="D13" s="528"/>
      <c r="E13" s="528"/>
      <c r="F13" s="528"/>
      <c r="G13" s="572"/>
      <c r="H13" s="573"/>
      <c r="I13" s="23"/>
      <c r="J13" s="531">
        <f t="shared" si="0"/>
        <v>0</v>
      </c>
      <c r="K13" s="531"/>
      <c r="L13" s="531"/>
      <c r="M13" s="531"/>
      <c r="O13" s="609"/>
      <c r="P13" s="427"/>
      <c r="Q13" s="427"/>
      <c r="R13" s="427"/>
      <c r="S13" s="427"/>
      <c r="T13" s="427"/>
      <c r="U13" s="427"/>
      <c r="V13" s="427"/>
      <c r="W13" s="427"/>
      <c r="X13" s="610"/>
      <c r="Z13" s="604"/>
      <c r="AA13" s="604"/>
      <c r="AB13" s="604"/>
      <c r="AC13" s="604"/>
      <c r="AD13" s="604"/>
      <c r="AE13" s="604"/>
      <c r="AF13" s="604"/>
    </row>
    <row r="14" spans="2:32" s="19" customFormat="1" ht="24.95" hidden="1" customHeight="1">
      <c r="C14" s="512"/>
      <c r="D14" s="605">
        <v>0</v>
      </c>
      <c r="E14" s="605"/>
      <c r="F14" s="605"/>
      <c r="G14" s="569">
        <f>IF('[1]はじめに（PC）'!$D$2="北海道",'[1]【参考】交付単価（PC）'!U11,'[1]【参考】交付単価（PC）'!O11)</f>
        <v>180</v>
      </c>
      <c r="H14" s="570"/>
      <c r="I14" s="26" t="s">
        <v>15</v>
      </c>
      <c r="J14" s="537">
        <f t="shared" si="0"/>
        <v>0</v>
      </c>
      <c r="K14" s="537"/>
      <c r="L14" s="537"/>
      <c r="M14" s="537"/>
      <c r="O14" s="609"/>
      <c r="P14" s="427"/>
      <c r="Q14" s="427"/>
      <c r="R14" s="427"/>
      <c r="S14" s="427"/>
      <c r="T14" s="427"/>
      <c r="U14" s="427"/>
      <c r="V14" s="427"/>
      <c r="W14" s="427"/>
      <c r="X14" s="610"/>
      <c r="Z14" s="604"/>
      <c r="AA14" s="604"/>
      <c r="AB14" s="604"/>
      <c r="AC14" s="604"/>
      <c r="AD14" s="604"/>
      <c r="AE14" s="604"/>
      <c r="AF14" s="604"/>
    </row>
    <row r="15" spans="2:32" s="19" customFormat="1" ht="20.100000000000001" hidden="1" customHeight="1">
      <c r="C15" s="499" t="s">
        <v>19</v>
      </c>
      <c r="D15" s="500"/>
      <c r="E15" s="500"/>
      <c r="F15" s="500"/>
      <c r="G15" s="500"/>
      <c r="H15" s="500"/>
      <c r="I15" s="501"/>
      <c r="J15" s="502"/>
      <c r="K15" s="503"/>
      <c r="L15" s="503"/>
      <c r="M15" s="504"/>
      <c r="O15" s="27"/>
      <c r="P15" s="28"/>
      <c r="Q15" s="28"/>
      <c r="R15" s="28"/>
      <c r="S15" s="28"/>
      <c r="T15" s="28"/>
      <c r="U15" s="28"/>
      <c r="V15" s="28"/>
      <c r="W15" s="28"/>
      <c r="X15" s="29"/>
    </row>
    <row r="16" spans="2:32" s="19" customFormat="1" ht="20.100000000000001" hidden="1" customHeight="1">
      <c r="C16" s="505" t="s">
        <v>20</v>
      </c>
      <c r="D16" s="506"/>
      <c r="E16" s="506"/>
      <c r="F16" s="506"/>
      <c r="G16" s="506"/>
      <c r="H16" s="506"/>
      <c r="I16" s="506"/>
      <c r="J16" s="506"/>
      <c r="K16" s="506"/>
      <c r="L16" s="506"/>
      <c r="M16" s="507"/>
      <c r="O16" s="27"/>
      <c r="P16" s="444" t="s">
        <v>21</v>
      </c>
      <c r="Q16" s="444"/>
      <c r="R16" s="444"/>
      <c r="S16" s="444"/>
      <c r="T16" s="444"/>
      <c r="U16" s="445"/>
      <c r="V16" s="593">
        <v>0</v>
      </c>
      <c r="W16" s="594"/>
      <c r="X16" s="29"/>
    </row>
    <row r="17" spans="2:45" s="19" customFormat="1" ht="9" hidden="1" customHeight="1">
      <c r="C17" s="512" t="s">
        <v>22</v>
      </c>
      <c r="D17" s="514">
        <f>INT(SUM(D9,D11,D13))</f>
        <v>0</v>
      </c>
      <c r="E17" s="515"/>
      <c r="F17" s="515"/>
      <c r="G17" s="595"/>
      <c r="H17" s="596"/>
      <c r="I17" s="597"/>
      <c r="J17" s="601">
        <f>SUM(J9,J11,J13)</f>
        <v>0</v>
      </c>
      <c r="K17" s="601"/>
      <c r="L17" s="601"/>
      <c r="M17" s="602"/>
      <c r="O17" s="30"/>
      <c r="P17" s="31"/>
      <c r="Q17" s="31"/>
      <c r="R17" s="31"/>
      <c r="S17" s="31"/>
      <c r="T17" s="31"/>
      <c r="U17" s="31"/>
      <c r="V17" s="31"/>
      <c r="W17" s="31"/>
      <c r="X17" s="32"/>
    </row>
    <row r="18" spans="2:45" s="19" customFormat="1" ht="24.95" hidden="1" customHeight="1">
      <c r="C18" s="513"/>
      <c r="D18" s="603">
        <f>INT(SUM(D10,D12,D14))</f>
        <v>0</v>
      </c>
      <c r="E18" s="603"/>
      <c r="F18" s="494"/>
      <c r="G18" s="598"/>
      <c r="H18" s="599"/>
      <c r="I18" s="600"/>
      <c r="J18" s="496">
        <f>SUM(J10,J12,J14)</f>
        <v>0</v>
      </c>
      <c r="K18" s="497"/>
      <c r="L18" s="497"/>
      <c r="M18" s="497"/>
    </row>
    <row r="19" spans="2:45" s="19" customFormat="1" ht="9" hidden="1" customHeight="1">
      <c r="C19" s="33"/>
      <c r="D19" s="34"/>
      <c r="E19" s="34"/>
      <c r="F19" s="34"/>
      <c r="G19" s="35"/>
      <c r="H19" s="35"/>
      <c r="I19" s="35"/>
      <c r="J19" s="35"/>
      <c r="K19" s="35"/>
      <c r="L19" s="36"/>
      <c r="M19" s="36"/>
      <c r="N19" s="36"/>
      <c r="O19" s="34"/>
      <c r="X19" s="33"/>
      <c r="Y19" s="33"/>
      <c r="Z19" s="37"/>
      <c r="AJ19" s="36"/>
    </row>
    <row r="20" spans="2:45" ht="24" hidden="1" customHeight="1">
      <c r="B20" s="16" t="s">
        <v>23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AJ20" s="39"/>
      <c r="AK20" s="39"/>
    </row>
    <row r="21" spans="2:45" ht="18" hidden="1" customHeight="1">
      <c r="C21" s="16" t="s">
        <v>24</v>
      </c>
      <c r="D21" s="17"/>
      <c r="E21" s="17"/>
      <c r="F21" s="17"/>
      <c r="G21" s="17"/>
      <c r="H21" s="17"/>
      <c r="I21" s="17"/>
      <c r="J21" s="17"/>
      <c r="K21" s="17"/>
      <c r="L21" s="17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AJ21" s="39"/>
      <c r="AK21" s="39"/>
    </row>
    <row r="22" spans="2:45" s="19" customFormat="1" ht="24.95" hidden="1" customHeight="1">
      <c r="C22" s="20" t="s">
        <v>9</v>
      </c>
      <c r="D22" s="546" t="s">
        <v>10</v>
      </c>
      <c r="E22" s="546"/>
      <c r="F22" s="546"/>
      <c r="G22" s="547" t="s">
        <v>11</v>
      </c>
      <c r="H22" s="547"/>
      <c r="I22" s="547"/>
      <c r="J22" s="546" t="s">
        <v>12</v>
      </c>
      <c r="K22" s="546"/>
      <c r="L22" s="546"/>
      <c r="M22" s="546"/>
      <c r="O22" s="582" t="s">
        <v>25</v>
      </c>
      <c r="P22" s="583"/>
      <c r="Q22" s="583"/>
      <c r="R22" s="583"/>
      <c r="S22" s="583"/>
      <c r="T22" s="583"/>
      <c r="U22" s="583"/>
      <c r="V22" s="583"/>
      <c r="W22" s="583"/>
      <c r="X22" s="584"/>
      <c r="Y22" s="38"/>
      <c r="Z22" s="39"/>
      <c r="AA22" s="39"/>
      <c r="AB22" s="526"/>
      <c r="AC22" s="526"/>
      <c r="AD22" s="526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</row>
    <row r="23" spans="2:45" s="19" customFormat="1" ht="9" hidden="1" customHeight="1">
      <c r="B23" s="22"/>
      <c r="C23" s="527" t="s">
        <v>14</v>
      </c>
      <c r="D23" s="571"/>
      <c r="E23" s="571"/>
      <c r="F23" s="571"/>
      <c r="G23" s="572"/>
      <c r="H23" s="573"/>
      <c r="I23" s="40"/>
      <c r="J23" s="574">
        <f t="shared" ref="J23:J28" si="1">ROUNDDOWN((INT(D23)*G23/10),0)</f>
        <v>0</v>
      </c>
      <c r="K23" s="574"/>
      <c r="L23" s="574"/>
      <c r="M23" s="574"/>
      <c r="O23" s="588"/>
      <c r="P23" s="551"/>
      <c r="Q23" s="551"/>
      <c r="R23" s="551"/>
      <c r="S23" s="551"/>
      <c r="T23" s="551"/>
      <c r="U23" s="551"/>
      <c r="V23" s="551"/>
      <c r="W23" s="551"/>
      <c r="X23" s="592"/>
      <c r="Z23" s="39"/>
      <c r="AA23" s="39"/>
      <c r="AB23" s="575"/>
      <c r="AC23" s="575"/>
      <c r="AD23" s="41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</row>
    <row r="24" spans="2:45" s="19" customFormat="1" ht="24.95" hidden="1" customHeight="1">
      <c r="B24" s="22"/>
      <c r="C24" s="513"/>
      <c r="D24" s="576">
        <v>0</v>
      </c>
      <c r="E24" s="577"/>
      <c r="F24" s="578"/>
      <c r="G24" s="569">
        <f>IF('[1]はじめに（PC）'!$D$2="北海道",'[1]【参考】交付単価（PC）'!W9,'[1]【参考】交付単価（PC）'!Q9)</f>
        <v>975</v>
      </c>
      <c r="H24" s="570"/>
      <c r="I24" s="42" t="s">
        <v>15</v>
      </c>
      <c r="J24" s="579">
        <f t="shared" si="1"/>
        <v>0</v>
      </c>
      <c r="K24" s="579"/>
      <c r="L24" s="579"/>
      <c r="M24" s="579"/>
      <c r="O24" s="588"/>
      <c r="P24" s="551"/>
      <c r="Q24" s="551"/>
      <c r="R24" s="551"/>
      <c r="S24" s="551"/>
      <c r="T24" s="551"/>
      <c r="U24" s="551"/>
      <c r="V24" s="551"/>
      <c r="W24" s="551"/>
      <c r="X24" s="592"/>
      <c r="Z24" s="39"/>
      <c r="AA24" s="39"/>
      <c r="AB24" s="493"/>
      <c r="AC24" s="493"/>
      <c r="AD24" s="41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</row>
    <row r="25" spans="2:45" s="19" customFormat="1" ht="9" hidden="1" customHeight="1">
      <c r="B25" s="22"/>
      <c r="C25" s="527" t="s">
        <v>16</v>
      </c>
      <c r="D25" s="571"/>
      <c r="E25" s="571"/>
      <c r="F25" s="571"/>
      <c r="G25" s="572"/>
      <c r="H25" s="573"/>
      <c r="I25" s="40"/>
      <c r="J25" s="574">
        <f t="shared" si="1"/>
        <v>0</v>
      </c>
      <c r="K25" s="574"/>
      <c r="L25" s="574"/>
      <c r="M25" s="574"/>
      <c r="O25" s="44"/>
      <c r="P25" s="349" t="s">
        <v>26</v>
      </c>
      <c r="Q25" s="349"/>
      <c r="R25" s="349"/>
      <c r="S25" s="349"/>
      <c r="T25" s="349"/>
      <c r="U25" s="349"/>
      <c r="V25" s="349"/>
      <c r="W25" s="349"/>
      <c r="X25" s="591"/>
      <c r="Z25" s="39"/>
      <c r="AA25" s="39"/>
      <c r="AB25" s="575"/>
      <c r="AC25" s="575"/>
      <c r="AD25" s="41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</row>
    <row r="26" spans="2:45" s="19" customFormat="1" ht="24.95" hidden="1" customHeight="1">
      <c r="C26" s="513"/>
      <c r="D26" s="576">
        <v>0</v>
      </c>
      <c r="E26" s="577"/>
      <c r="F26" s="578"/>
      <c r="G26" s="569">
        <f>IF('[1]はじめに（PC）'!$D$2="北海道",'[1]【参考】交付単価（PC）'!W10,'[1]【参考】交付単価（PC）'!Q10)</f>
        <v>600</v>
      </c>
      <c r="H26" s="570"/>
      <c r="I26" s="42" t="s">
        <v>15</v>
      </c>
      <c r="J26" s="566">
        <f t="shared" si="1"/>
        <v>0</v>
      </c>
      <c r="K26" s="567"/>
      <c r="L26" s="567"/>
      <c r="M26" s="568"/>
      <c r="O26" s="44"/>
      <c r="P26" s="349"/>
      <c r="Q26" s="349"/>
      <c r="R26" s="349"/>
      <c r="S26" s="349"/>
      <c r="T26" s="349"/>
      <c r="U26" s="349"/>
      <c r="V26" s="349"/>
      <c r="W26" s="349"/>
      <c r="X26" s="591"/>
      <c r="Y26" s="46"/>
      <c r="Z26" s="39"/>
      <c r="AA26" s="39"/>
      <c r="AB26" s="493"/>
      <c r="AC26" s="493"/>
      <c r="AD26" s="41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</row>
    <row r="27" spans="2:45" s="19" customFormat="1" ht="9" hidden="1" customHeight="1">
      <c r="C27" s="527" t="s">
        <v>18</v>
      </c>
      <c r="D27" s="571"/>
      <c r="E27" s="571"/>
      <c r="F27" s="571"/>
      <c r="G27" s="572"/>
      <c r="H27" s="573"/>
      <c r="I27" s="40"/>
      <c r="J27" s="574">
        <f t="shared" si="1"/>
        <v>0</v>
      </c>
      <c r="K27" s="574"/>
      <c r="L27" s="574"/>
      <c r="M27" s="574"/>
      <c r="O27" s="44"/>
      <c r="P27" s="45"/>
      <c r="Q27" s="45"/>
      <c r="R27" s="45"/>
      <c r="S27" s="45"/>
      <c r="T27" s="45"/>
      <c r="U27" s="45"/>
      <c r="V27" s="45"/>
      <c r="W27" s="45"/>
      <c r="X27" s="47"/>
      <c r="Y27" s="18"/>
      <c r="Z27" s="39"/>
      <c r="AA27" s="39"/>
      <c r="AB27" s="575"/>
      <c r="AC27" s="575"/>
      <c r="AD27" s="41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</row>
    <row r="28" spans="2:45" s="19" customFormat="1" ht="24.95" hidden="1" customHeight="1">
      <c r="C28" s="512"/>
      <c r="D28" s="576">
        <v>0</v>
      </c>
      <c r="E28" s="577"/>
      <c r="F28" s="578"/>
      <c r="G28" s="569">
        <f>IF('[1]はじめに（PC）'!$D$2="北海道",'[1]【参考】交付単価（PC）'!W11,'[1]【参考】交付単価（PC）'!Q11)</f>
        <v>90</v>
      </c>
      <c r="H28" s="570"/>
      <c r="I28" s="48" t="s">
        <v>15</v>
      </c>
      <c r="J28" s="553">
        <f t="shared" si="1"/>
        <v>0</v>
      </c>
      <c r="K28" s="553"/>
      <c r="L28" s="553"/>
      <c r="M28" s="553"/>
      <c r="O28" s="588" t="s">
        <v>27</v>
      </c>
      <c r="P28" s="551"/>
      <c r="Q28" s="551"/>
      <c r="R28" s="49"/>
      <c r="S28" s="50"/>
      <c r="T28" s="551" t="s">
        <v>28</v>
      </c>
      <c r="U28" s="551"/>
      <c r="V28" s="551"/>
      <c r="W28" s="49"/>
      <c r="X28" s="51"/>
      <c r="Y28" s="46"/>
      <c r="Z28" s="39"/>
      <c r="AA28" s="39"/>
      <c r="AB28" s="493"/>
      <c r="AC28" s="493"/>
      <c r="AD28" s="41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</row>
    <row r="29" spans="2:45" s="19" customFormat="1" ht="20.100000000000001" hidden="1" customHeight="1">
      <c r="C29" s="499" t="s">
        <v>19</v>
      </c>
      <c r="D29" s="500"/>
      <c r="E29" s="500"/>
      <c r="F29" s="500"/>
      <c r="G29" s="500"/>
      <c r="H29" s="500"/>
      <c r="I29" s="501"/>
      <c r="J29" s="502"/>
      <c r="K29" s="503"/>
      <c r="L29" s="503"/>
      <c r="M29" s="504"/>
      <c r="O29" s="27"/>
      <c r="P29" s="28"/>
      <c r="Q29" s="28"/>
      <c r="R29" s="28"/>
      <c r="S29" s="28"/>
      <c r="T29" s="28"/>
      <c r="U29" s="28"/>
      <c r="V29" s="28"/>
      <c r="W29" s="28"/>
      <c r="X29" s="29"/>
    </row>
    <row r="30" spans="2:45" s="19" customFormat="1" ht="20.100000000000001" hidden="1" customHeight="1">
      <c r="C30" s="505" t="s">
        <v>20</v>
      </c>
      <c r="D30" s="506"/>
      <c r="E30" s="506"/>
      <c r="F30" s="506"/>
      <c r="G30" s="506"/>
      <c r="H30" s="506"/>
      <c r="I30" s="506"/>
      <c r="J30" s="506"/>
      <c r="K30" s="506"/>
      <c r="L30" s="506"/>
      <c r="M30" s="507"/>
      <c r="O30" s="588" t="s">
        <v>29</v>
      </c>
      <c r="P30" s="551"/>
      <c r="Q30" s="551"/>
      <c r="R30" s="589" t="s">
        <v>5</v>
      </c>
      <c r="S30" s="50"/>
      <c r="T30" s="551" t="s">
        <v>30</v>
      </c>
      <c r="U30" s="551"/>
      <c r="V30" s="551"/>
      <c r="W30" s="589"/>
      <c r="X30" s="52"/>
      <c r="Y30" s="38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</row>
    <row r="31" spans="2:45" s="19" customFormat="1" ht="9" hidden="1" customHeight="1">
      <c r="C31" s="554" t="s">
        <v>22</v>
      </c>
      <c r="D31" s="555">
        <f>INT(SUM(D24,D26,D28))</f>
        <v>0</v>
      </c>
      <c r="E31" s="556"/>
      <c r="F31" s="557"/>
      <c r="G31" s="559"/>
      <c r="H31" s="559"/>
      <c r="I31" s="560"/>
      <c r="J31" s="563">
        <f>SUM(J24,J26,J28)</f>
        <v>0</v>
      </c>
      <c r="K31" s="564"/>
      <c r="L31" s="564"/>
      <c r="M31" s="565"/>
      <c r="O31" s="585"/>
      <c r="P31" s="586"/>
      <c r="Q31" s="586"/>
      <c r="R31" s="590"/>
      <c r="T31" s="586"/>
      <c r="U31" s="586"/>
      <c r="V31" s="586"/>
      <c r="W31" s="590"/>
      <c r="X31" s="53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</row>
    <row r="32" spans="2:45" s="19" customFormat="1" ht="24.95" hidden="1" customHeight="1">
      <c r="C32" s="378"/>
      <c r="D32" s="494"/>
      <c r="E32" s="495"/>
      <c r="F32" s="558"/>
      <c r="G32" s="561"/>
      <c r="H32" s="561"/>
      <c r="I32" s="562"/>
      <c r="J32" s="566"/>
      <c r="K32" s="567"/>
      <c r="L32" s="567"/>
      <c r="M32" s="568"/>
      <c r="O32" s="54"/>
      <c r="P32" s="55"/>
      <c r="Q32" s="55"/>
      <c r="R32" s="55"/>
      <c r="S32" s="55"/>
      <c r="T32" s="55"/>
      <c r="U32" s="55"/>
      <c r="V32" s="56"/>
      <c r="W32" s="57"/>
      <c r="X32" s="58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</row>
    <row r="33" spans="2:45" s="19" customFormat="1" ht="9" hidden="1" customHeight="1">
      <c r="C33" s="33"/>
      <c r="D33" s="34"/>
      <c r="E33" s="34"/>
      <c r="F33" s="34"/>
      <c r="G33" s="59"/>
      <c r="H33" s="59"/>
      <c r="I33" s="59"/>
      <c r="J33" s="36"/>
      <c r="K33" s="60"/>
      <c r="L33" s="36"/>
      <c r="M33" s="36"/>
      <c r="O33" s="580"/>
      <c r="P33" s="580"/>
      <c r="Q33" s="580"/>
      <c r="R33" s="580"/>
      <c r="S33" s="580"/>
      <c r="T33" s="580"/>
      <c r="U33" s="580"/>
      <c r="V33" s="50"/>
      <c r="W33" s="61"/>
      <c r="X33" s="61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</row>
    <row r="34" spans="2:45" ht="18" hidden="1" customHeight="1">
      <c r="C34" s="16" t="s">
        <v>31</v>
      </c>
      <c r="D34" s="17"/>
      <c r="E34" s="17"/>
      <c r="F34" s="17"/>
      <c r="G34" s="17"/>
      <c r="H34" s="17"/>
      <c r="I34" s="17"/>
      <c r="J34" s="17"/>
      <c r="K34" s="17"/>
      <c r="L34" s="17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AJ34" s="39"/>
      <c r="AK34" s="39"/>
    </row>
    <row r="35" spans="2:45" s="19" customFormat="1" ht="24.95" hidden="1" customHeight="1">
      <c r="C35" s="20" t="s">
        <v>9</v>
      </c>
      <c r="D35" s="546" t="s">
        <v>10</v>
      </c>
      <c r="E35" s="546"/>
      <c r="F35" s="546"/>
      <c r="G35" s="547" t="s">
        <v>11</v>
      </c>
      <c r="H35" s="547"/>
      <c r="I35" s="547"/>
      <c r="J35" s="546" t="s">
        <v>12</v>
      </c>
      <c r="K35" s="546"/>
      <c r="L35" s="546"/>
      <c r="M35" s="546"/>
      <c r="O35" s="582" t="s">
        <v>32</v>
      </c>
      <c r="P35" s="583"/>
      <c r="Q35" s="583"/>
      <c r="R35" s="583"/>
      <c r="S35" s="583"/>
      <c r="T35" s="583"/>
      <c r="U35" s="583"/>
      <c r="V35" s="583"/>
      <c r="W35" s="583"/>
      <c r="X35" s="584"/>
      <c r="Y35" s="38"/>
      <c r="Z35" s="39"/>
      <c r="AA35" s="39"/>
      <c r="AB35" s="526"/>
      <c r="AC35" s="526"/>
      <c r="AD35" s="526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</row>
    <row r="36" spans="2:45" s="19" customFormat="1" ht="9" hidden="1" customHeight="1">
      <c r="B36" s="22"/>
      <c r="C36" s="527" t="s">
        <v>14</v>
      </c>
      <c r="D36" s="571"/>
      <c r="E36" s="571"/>
      <c r="F36" s="571"/>
      <c r="G36" s="572"/>
      <c r="H36" s="573"/>
      <c r="I36" s="40"/>
      <c r="J36" s="574">
        <f t="shared" ref="J36:J41" si="2">ROUNDDOWN((INT(D36)*G36/10),0)</f>
        <v>0</v>
      </c>
      <c r="K36" s="574"/>
      <c r="L36" s="574"/>
      <c r="M36" s="574"/>
      <c r="O36" s="585"/>
      <c r="P36" s="586"/>
      <c r="Q36" s="586"/>
      <c r="R36" s="586"/>
      <c r="S36" s="586"/>
      <c r="T36" s="586"/>
      <c r="U36" s="586"/>
      <c r="V36" s="586"/>
      <c r="W36" s="586"/>
      <c r="X36" s="587"/>
      <c r="Z36" s="39"/>
      <c r="AA36" s="39"/>
      <c r="AB36" s="575"/>
      <c r="AC36" s="575"/>
      <c r="AD36" s="41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</row>
    <row r="37" spans="2:45" s="19" customFormat="1" ht="24.95" hidden="1" customHeight="1">
      <c r="B37" s="22"/>
      <c r="C37" s="513"/>
      <c r="D37" s="576">
        <v>0</v>
      </c>
      <c r="E37" s="577"/>
      <c r="F37" s="578"/>
      <c r="G37" s="569">
        <v>1800</v>
      </c>
      <c r="H37" s="570"/>
      <c r="I37" s="42" t="s">
        <v>15</v>
      </c>
      <c r="J37" s="579">
        <f t="shared" si="2"/>
        <v>0</v>
      </c>
      <c r="K37" s="579"/>
      <c r="L37" s="579"/>
      <c r="M37" s="579"/>
      <c r="O37" s="585"/>
      <c r="P37" s="586"/>
      <c r="Q37" s="586"/>
      <c r="R37" s="586"/>
      <c r="S37" s="586"/>
      <c r="T37" s="586"/>
      <c r="U37" s="586"/>
      <c r="V37" s="586"/>
      <c r="W37" s="586"/>
      <c r="X37" s="587"/>
      <c r="Z37" s="39"/>
      <c r="AA37" s="39"/>
      <c r="AB37" s="493"/>
      <c r="AC37" s="493"/>
      <c r="AD37" s="41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</row>
    <row r="38" spans="2:45" s="19" customFormat="1" ht="9" hidden="1" customHeight="1">
      <c r="B38" s="22"/>
      <c r="C38" s="527" t="s">
        <v>16</v>
      </c>
      <c r="D38" s="571"/>
      <c r="E38" s="571"/>
      <c r="F38" s="571"/>
      <c r="G38" s="572"/>
      <c r="H38" s="573"/>
      <c r="I38" s="40"/>
      <c r="J38" s="574">
        <f t="shared" si="2"/>
        <v>0</v>
      </c>
      <c r="K38" s="574"/>
      <c r="L38" s="574"/>
      <c r="M38" s="574"/>
      <c r="O38" s="44"/>
      <c r="X38" s="62"/>
      <c r="Z38" s="39"/>
      <c r="AA38" s="39"/>
      <c r="AB38" s="575"/>
      <c r="AC38" s="575"/>
      <c r="AD38" s="41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</row>
    <row r="39" spans="2:45" s="19" customFormat="1" ht="24.95" hidden="1" customHeight="1">
      <c r="C39" s="513"/>
      <c r="D39" s="576">
        <v>0</v>
      </c>
      <c r="E39" s="577"/>
      <c r="F39" s="578"/>
      <c r="G39" s="569">
        <v>1080</v>
      </c>
      <c r="H39" s="570"/>
      <c r="I39" s="42" t="s">
        <v>15</v>
      </c>
      <c r="J39" s="566">
        <f t="shared" si="2"/>
        <v>0</v>
      </c>
      <c r="K39" s="567"/>
      <c r="L39" s="567"/>
      <c r="M39" s="568"/>
      <c r="O39" s="44"/>
      <c r="P39" s="349" t="s">
        <v>33</v>
      </c>
      <c r="Q39" s="581"/>
      <c r="R39" s="581"/>
      <c r="S39" s="581"/>
      <c r="T39" s="581"/>
      <c r="U39" s="581"/>
      <c r="V39" s="64" t="s">
        <v>4</v>
      </c>
      <c r="W39" s="65"/>
      <c r="X39" s="62"/>
      <c r="Y39" s="46"/>
      <c r="Z39" s="39"/>
      <c r="AA39" s="39"/>
      <c r="AB39" s="493"/>
      <c r="AC39" s="493"/>
      <c r="AD39" s="41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</row>
    <row r="40" spans="2:45" s="19" customFormat="1" ht="9" hidden="1" customHeight="1">
      <c r="C40" s="527" t="s">
        <v>18</v>
      </c>
      <c r="D40" s="571"/>
      <c r="E40" s="571"/>
      <c r="F40" s="571"/>
      <c r="G40" s="572"/>
      <c r="H40" s="573"/>
      <c r="I40" s="40"/>
      <c r="J40" s="574">
        <f t="shared" si="2"/>
        <v>0</v>
      </c>
      <c r="K40" s="574"/>
      <c r="L40" s="574"/>
      <c r="M40" s="574"/>
      <c r="O40" s="66"/>
      <c r="P40" s="67"/>
      <c r="Q40" s="67"/>
      <c r="R40" s="67"/>
      <c r="S40" s="67"/>
      <c r="T40" s="67"/>
      <c r="U40" s="67"/>
      <c r="V40" s="67"/>
      <c r="W40" s="67"/>
      <c r="X40" s="68"/>
      <c r="Y40" s="18"/>
      <c r="Z40" s="39"/>
      <c r="AA40" s="39"/>
      <c r="AB40" s="575"/>
      <c r="AC40" s="575"/>
      <c r="AD40" s="41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</row>
    <row r="41" spans="2:45" s="19" customFormat="1" ht="24.95" hidden="1" customHeight="1">
      <c r="C41" s="512"/>
      <c r="D41" s="576">
        <v>0</v>
      </c>
      <c r="E41" s="577"/>
      <c r="F41" s="578"/>
      <c r="G41" s="569">
        <v>180</v>
      </c>
      <c r="H41" s="570"/>
      <c r="I41" s="48" t="s">
        <v>15</v>
      </c>
      <c r="J41" s="553">
        <f t="shared" si="2"/>
        <v>0</v>
      </c>
      <c r="K41" s="553"/>
      <c r="L41" s="553"/>
      <c r="M41" s="553"/>
      <c r="O41" s="14"/>
      <c r="P41" s="14"/>
      <c r="Q41" s="14"/>
      <c r="R41" s="69"/>
      <c r="S41" s="50"/>
      <c r="T41" s="14"/>
      <c r="U41" s="14"/>
      <c r="V41" s="14"/>
      <c r="W41" s="69"/>
      <c r="X41" s="50"/>
      <c r="Y41" s="46"/>
      <c r="Z41" s="39"/>
      <c r="AA41" s="39"/>
      <c r="AB41" s="493"/>
      <c r="AC41" s="493"/>
      <c r="AD41" s="41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</row>
    <row r="42" spans="2:45" s="19" customFormat="1" ht="20.100000000000001" hidden="1" customHeight="1">
      <c r="C42" s="499" t="s">
        <v>19</v>
      </c>
      <c r="D42" s="500"/>
      <c r="E42" s="500"/>
      <c r="F42" s="500"/>
      <c r="G42" s="500"/>
      <c r="H42" s="500"/>
      <c r="I42" s="501"/>
      <c r="J42" s="502"/>
      <c r="K42" s="503"/>
      <c r="L42" s="503"/>
      <c r="M42" s="504"/>
      <c r="O42" s="46"/>
      <c r="P42" s="28"/>
      <c r="Q42" s="28"/>
      <c r="R42" s="28"/>
      <c r="S42" s="28"/>
      <c r="T42" s="28"/>
      <c r="U42" s="28"/>
      <c r="V42" s="28"/>
      <c r="W42" s="28"/>
    </row>
    <row r="43" spans="2:45" s="19" customFormat="1" ht="20.100000000000001" hidden="1" customHeight="1">
      <c r="C43" s="505" t="s">
        <v>20</v>
      </c>
      <c r="D43" s="506"/>
      <c r="E43" s="506"/>
      <c r="F43" s="506"/>
      <c r="G43" s="506"/>
      <c r="H43" s="506"/>
      <c r="I43" s="506"/>
      <c r="J43" s="506"/>
      <c r="K43" s="506"/>
      <c r="L43" s="506"/>
      <c r="M43" s="507"/>
      <c r="O43" s="14"/>
      <c r="P43" s="14"/>
      <c r="Q43" s="14"/>
      <c r="R43" s="69"/>
      <c r="S43" s="50"/>
      <c r="T43" s="14"/>
      <c r="U43" s="14"/>
      <c r="V43" s="14"/>
      <c r="W43" s="69"/>
      <c r="X43" s="61"/>
      <c r="Y43" s="38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</row>
    <row r="44" spans="2:45" s="19" customFormat="1" ht="9" hidden="1" customHeight="1">
      <c r="C44" s="554" t="s">
        <v>22</v>
      </c>
      <c r="D44" s="555">
        <f>INT(SUM(D37,D39,D41))</f>
        <v>0</v>
      </c>
      <c r="E44" s="556"/>
      <c r="F44" s="557"/>
      <c r="G44" s="559"/>
      <c r="H44" s="559"/>
      <c r="I44" s="560"/>
      <c r="J44" s="563">
        <f>SUM(J37,J39,J41)</f>
        <v>0</v>
      </c>
      <c r="K44" s="564"/>
      <c r="L44" s="564"/>
      <c r="M44" s="565"/>
      <c r="O44"/>
      <c r="P44"/>
      <c r="Q44"/>
      <c r="R44"/>
      <c r="T44"/>
      <c r="U44"/>
      <c r="V44"/>
      <c r="W44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</row>
    <row r="45" spans="2:45" s="19" customFormat="1" ht="24.95" hidden="1" customHeight="1">
      <c r="C45" s="378"/>
      <c r="D45" s="494"/>
      <c r="E45" s="495"/>
      <c r="F45" s="558"/>
      <c r="G45" s="561"/>
      <c r="H45" s="561"/>
      <c r="I45" s="562"/>
      <c r="J45" s="566"/>
      <c r="K45" s="567"/>
      <c r="L45" s="567"/>
      <c r="M45" s="568"/>
      <c r="O45" s="70"/>
      <c r="P45" s="70"/>
      <c r="Q45" s="70"/>
      <c r="R45" s="70"/>
      <c r="S45" s="70"/>
      <c r="T45" s="70"/>
      <c r="U45" s="70"/>
      <c r="V45" s="50"/>
      <c r="W45" s="71"/>
      <c r="X45" s="61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</row>
    <row r="46" spans="2:45" s="19" customFormat="1" ht="9" hidden="1" customHeight="1">
      <c r="C46" s="33"/>
      <c r="D46" s="34"/>
      <c r="E46" s="34"/>
      <c r="F46" s="34"/>
      <c r="G46" s="59"/>
      <c r="H46" s="59"/>
      <c r="I46" s="59"/>
      <c r="J46" s="36"/>
      <c r="K46" s="60"/>
      <c r="L46" s="36"/>
      <c r="M46" s="36"/>
      <c r="O46" s="580"/>
      <c r="P46" s="580"/>
      <c r="Q46" s="580"/>
      <c r="R46" s="580"/>
      <c r="S46" s="580"/>
      <c r="T46" s="580"/>
      <c r="U46" s="580"/>
      <c r="V46" s="50"/>
      <c r="W46" s="61"/>
      <c r="X46" s="61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</row>
    <row r="47" spans="2:45" ht="18" hidden="1" customHeight="1">
      <c r="C47" s="16" t="s">
        <v>34</v>
      </c>
      <c r="D47" s="17"/>
      <c r="E47" s="17"/>
      <c r="F47" s="17"/>
      <c r="G47" s="17"/>
      <c r="H47" s="17"/>
      <c r="I47" s="17"/>
      <c r="J47" s="17"/>
      <c r="K47" s="17"/>
      <c r="L47" s="17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AJ47" s="39"/>
      <c r="AK47" s="39"/>
    </row>
    <row r="48" spans="2:45" s="19" customFormat="1" ht="24.95" hidden="1" customHeight="1">
      <c r="C48" s="20" t="s">
        <v>9</v>
      </c>
      <c r="D48" s="546" t="s">
        <v>10</v>
      </c>
      <c r="E48" s="546"/>
      <c r="F48" s="546"/>
      <c r="G48" s="547" t="s">
        <v>11</v>
      </c>
      <c r="H48" s="547"/>
      <c r="I48" s="547"/>
      <c r="J48" s="546" t="s">
        <v>12</v>
      </c>
      <c r="K48" s="546"/>
      <c r="L48" s="546"/>
      <c r="M48" s="546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38"/>
      <c r="Z48" s="39"/>
      <c r="AA48" s="39"/>
      <c r="AB48" s="526"/>
      <c r="AC48" s="526"/>
      <c r="AD48" s="526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</row>
    <row r="49" spans="2:45" s="19" customFormat="1" ht="9" hidden="1" customHeight="1">
      <c r="B49" s="22"/>
      <c r="C49" s="527" t="s">
        <v>14</v>
      </c>
      <c r="D49" s="571"/>
      <c r="E49" s="571"/>
      <c r="F49" s="571"/>
      <c r="G49" s="572"/>
      <c r="H49" s="573"/>
      <c r="I49" s="40"/>
      <c r="J49" s="574">
        <f t="shared" ref="J49:J54" si="3">ROUNDDOWN((INT(D49)*G49/10),0)</f>
        <v>0</v>
      </c>
      <c r="K49" s="574"/>
      <c r="L49" s="574"/>
      <c r="M49" s="574"/>
      <c r="O49"/>
      <c r="P49"/>
      <c r="Q49"/>
      <c r="R49"/>
      <c r="S49"/>
      <c r="T49"/>
      <c r="U49"/>
      <c r="V49"/>
      <c r="W49"/>
      <c r="X49"/>
      <c r="Z49" s="39"/>
      <c r="AA49" s="39"/>
      <c r="AB49" s="575"/>
      <c r="AC49" s="575"/>
      <c r="AD49" s="41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</row>
    <row r="50" spans="2:45" s="19" customFormat="1" ht="24.95" hidden="1" customHeight="1">
      <c r="B50" s="22"/>
      <c r="C50" s="513"/>
      <c r="D50" s="576">
        <v>0</v>
      </c>
      <c r="E50" s="577"/>
      <c r="F50" s="578"/>
      <c r="G50" s="569">
        <v>1800</v>
      </c>
      <c r="H50" s="570"/>
      <c r="I50" s="42" t="s">
        <v>15</v>
      </c>
      <c r="J50" s="579">
        <f t="shared" si="3"/>
        <v>0</v>
      </c>
      <c r="K50" s="579"/>
      <c r="L50" s="579"/>
      <c r="M50" s="579"/>
      <c r="O50"/>
      <c r="P50"/>
      <c r="Q50"/>
      <c r="R50"/>
      <c r="S50"/>
      <c r="T50"/>
      <c r="U50"/>
      <c r="V50"/>
      <c r="W50"/>
      <c r="X50"/>
      <c r="Z50" s="39"/>
      <c r="AA50" s="39"/>
      <c r="AB50" s="493"/>
      <c r="AC50" s="493"/>
      <c r="AD50" s="41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</row>
    <row r="51" spans="2:45" s="19" customFormat="1" ht="9" hidden="1" customHeight="1">
      <c r="B51" s="22"/>
      <c r="C51" s="527" t="s">
        <v>16</v>
      </c>
      <c r="D51" s="571"/>
      <c r="E51" s="571"/>
      <c r="F51" s="571"/>
      <c r="G51" s="572"/>
      <c r="H51" s="573"/>
      <c r="I51" s="40"/>
      <c r="J51" s="574">
        <f t="shared" si="3"/>
        <v>0</v>
      </c>
      <c r="K51" s="574"/>
      <c r="L51" s="574"/>
      <c r="M51" s="574"/>
      <c r="O51" s="45"/>
      <c r="X51" s="61"/>
      <c r="Z51" s="39"/>
      <c r="AA51" s="39"/>
      <c r="AB51" s="575"/>
      <c r="AC51" s="575"/>
      <c r="AD51" s="41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</row>
    <row r="52" spans="2:45" s="19" customFormat="1" ht="24.95" hidden="1" customHeight="1">
      <c r="C52" s="513"/>
      <c r="D52" s="576">
        <v>0</v>
      </c>
      <c r="E52" s="577"/>
      <c r="F52" s="578"/>
      <c r="G52" s="569">
        <v>800</v>
      </c>
      <c r="H52" s="570"/>
      <c r="I52" s="42" t="s">
        <v>15</v>
      </c>
      <c r="J52" s="566">
        <f t="shared" si="3"/>
        <v>0</v>
      </c>
      <c r="K52" s="567"/>
      <c r="L52" s="567"/>
      <c r="M52" s="568"/>
      <c r="O52" s="45"/>
      <c r="P52" s="45"/>
      <c r="Q52" s="63"/>
      <c r="R52" s="63"/>
      <c r="S52" s="63"/>
      <c r="T52" s="63"/>
      <c r="U52" s="63"/>
      <c r="V52" s="64"/>
      <c r="W52" s="72"/>
      <c r="X52" s="61"/>
      <c r="Y52" s="46"/>
      <c r="Z52" s="39"/>
      <c r="AA52" s="39"/>
      <c r="AB52" s="493"/>
      <c r="AC52" s="493"/>
      <c r="AD52" s="41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</row>
    <row r="53" spans="2:45" s="19" customFormat="1" ht="9" hidden="1" customHeight="1">
      <c r="C53" s="527" t="s">
        <v>18</v>
      </c>
      <c r="D53" s="571"/>
      <c r="E53" s="571"/>
      <c r="F53" s="571"/>
      <c r="G53" s="572"/>
      <c r="H53" s="573"/>
      <c r="I53" s="40"/>
      <c r="J53" s="574">
        <f t="shared" si="3"/>
        <v>0</v>
      </c>
      <c r="K53" s="574"/>
      <c r="L53" s="574"/>
      <c r="M53" s="574"/>
      <c r="O53" s="45"/>
      <c r="P53" s="45"/>
      <c r="Q53" s="45"/>
      <c r="R53" s="45"/>
      <c r="S53" s="45"/>
      <c r="T53" s="45"/>
      <c r="U53" s="45"/>
      <c r="V53" s="45"/>
      <c r="W53" s="45"/>
      <c r="X53" s="73"/>
      <c r="Y53" s="18"/>
      <c r="Z53" s="39"/>
      <c r="AA53" s="39"/>
      <c r="AB53" s="575"/>
      <c r="AC53" s="575"/>
      <c r="AD53" s="41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</row>
    <row r="54" spans="2:45" s="19" customFormat="1" ht="24.95" hidden="1" customHeight="1">
      <c r="C54" s="512"/>
      <c r="D54" s="576">
        <v>0</v>
      </c>
      <c r="E54" s="577"/>
      <c r="F54" s="578"/>
      <c r="G54" s="569">
        <v>120</v>
      </c>
      <c r="H54" s="570"/>
      <c r="I54" s="48" t="s">
        <v>15</v>
      </c>
      <c r="J54" s="553">
        <f t="shared" si="3"/>
        <v>0</v>
      </c>
      <c r="K54" s="553"/>
      <c r="L54" s="553"/>
      <c r="M54" s="553"/>
      <c r="O54" s="14"/>
      <c r="P54" s="14"/>
      <c r="Q54" s="14"/>
      <c r="R54" s="69"/>
      <c r="S54" s="50"/>
      <c r="T54" s="14"/>
      <c r="U54" s="14"/>
      <c r="V54" s="14"/>
      <c r="W54" s="69"/>
      <c r="X54" s="50"/>
      <c r="Y54" s="46"/>
      <c r="Z54" s="39"/>
      <c r="AA54" s="39"/>
      <c r="AB54" s="493"/>
      <c r="AC54" s="493"/>
      <c r="AD54" s="41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</row>
    <row r="55" spans="2:45" s="19" customFormat="1" ht="20.100000000000001" hidden="1" customHeight="1">
      <c r="C55" s="499" t="s">
        <v>19</v>
      </c>
      <c r="D55" s="500"/>
      <c r="E55" s="500"/>
      <c r="F55" s="500"/>
      <c r="G55" s="500"/>
      <c r="H55" s="500"/>
      <c r="I55" s="501"/>
      <c r="J55" s="502"/>
      <c r="K55" s="503"/>
      <c r="L55" s="503"/>
      <c r="M55" s="504"/>
      <c r="O55" s="46"/>
      <c r="P55" s="28"/>
      <c r="Q55" s="28"/>
      <c r="R55" s="28"/>
      <c r="S55" s="28"/>
      <c r="T55" s="28"/>
      <c r="U55" s="28"/>
      <c r="V55" s="28"/>
      <c r="W55" s="28"/>
    </row>
    <row r="56" spans="2:45" s="19" customFormat="1" ht="20.100000000000001" hidden="1" customHeight="1">
      <c r="C56" s="505" t="s">
        <v>20</v>
      </c>
      <c r="D56" s="506"/>
      <c r="E56" s="506"/>
      <c r="F56" s="506"/>
      <c r="G56" s="506"/>
      <c r="H56" s="506"/>
      <c r="I56" s="506"/>
      <c r="J56" s="506"/>
      <c r="K56" s="506"/>
      <c r="L56" s="506"/>
      <c r="M56" s="507"/>
      <c r="O56" s="14"/>
      <c r="P56" s="14"/>
      <c r="Q56" s="14"/>
      <c r="R56" s="69"/>
      <c r="S56" s="50"/>
      <c r="T56" s="14"/>
      <c r="U56" s="14"/>
      <c r="V56" s="14"/>
      <c r="W56" s="69"/>
      <c r="X56" s="61"/>
      <c r="Y56" s="38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</row>
    <row r="57" spans="2:45" s="19" customFormat="1" ht="9" hidden="1" customHeight="1">
      <c r="C57" s="554" t="s">
        <v>22</v>
      </c>
      <c r="D57" s="555">
        <f>INT(SUM(D50,D52,D54))</f>
        <v>0</v>
      </c>
      <c r="E57" s="556"/>
      <c r="F57" s="557"/>
      <c r="G57" s="559"/>
      <c r="H57" s="559"/>
      <c r="I57" s="560"/>
      <c r="J57" s="563">
        <f>SUM(J50,J52,J54)</f>
        <v>0</v>
      </c>
      <c r="K57" s="564"/>
      <c r="L57" s="564"/>
      <c r="M57" s="565"/>
      <c r="O57"/>
      <c r="P57"/>
      <c r="Q57"/>
      <c r="R57"/>
      <c r="T57"/>
      <c r="U57"/>
      <c r="V57"/>
      <c r="W57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</row>
    <row r="58" spans="2:45" s="19" customFormat="1" ht="24.95" hidden="1" customHeight="1">
      <c r="C58" s="378"/>
      <c r="D58" s="494"/>
      <c r="E58" s="495"/>
      <c r="F58" s="558"/>
      <c r="G58" s="561"/>
      <c r="H58" s="561"/>
      <c r="I58" s="562"/>
      <c r="J58" s="566"/>
      <c r="K58" s="567"/>
      <c r="L58" s="567"/>
      <c r="M58" s="568"/>
      <c r="O58" s="70"/>
      <c r="P58" s="70"/>
      <c r="Q58" s="70"/>
      <c r="R58" s="70"/>
      <c r="S58" s="70"/>
      <c r="T58" s="70"/>
      <c r="U58" s="70"/>
      <c r="V58" s="50"/>
      <c r="W58" s="71"/>
      <c r="X58" s="61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</row>
    <row r="59" spans="2:45" s="19" customFormat="1" ht="9" hidden="1" customHeight="1">
      <c r="C59" s="33"/>
      <c r="D59" s="34"/>
      <c r="E59" s="34"/>
      <c r="F59" s="34"/>
      <c r="G59" s="59"/>
      <c r="H59" s="59"/>
      <c r="I59" s="59"/>
      <c r="J59" s="36"/>
      <c r="K59" s="60"/>
      <c r="L59" s="36"/>
      <c r="M59" s="36"/>
      <c r="O59" s="580"/>
      <c r="P59" s="580"/>
      <c r="Q59" s="580"/>
      <c r="R59" s="580"/>
      <c r="S59" s="580"/>
      <c r="T59" s="580"/>
      <c r="U59" s="580"/>
      <c r="V59" s="50"/>
      <c r="W59" s="61"/>
      <c r="X59" s="61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</row>
    <row r="60" spans="2:45" ht="18" hidden="1" customHeight="1">
      <c r="C60" s="16" t="s">
        <v>35</v>
      </c>
      <c r="D60" s="17"/>
      <c r="E60" s="17"/>
      <c r="F60" s="17"/>
      <c r="G60" s="17"/>
      <c r="H60" s="17"/>
      <c r="I60" s="17"/>
      <c r="J60" s="17"/>
      <c r="K60" s="17"/>
      <c r="L60" s="17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AJ60" s="39"/>
      <c r="AK60" s="39"/>
    </row>
    <row r="61" spans="2:45" s="19" customFormat="1" ht="24.95" hidden="1" customHeight="1">
      <c r="C61" s="20" t="s">
        <v>9</v>
      </c>
      <c r="D61" s="546" t="s">
        <v>10</v>
      </c>
      <c r="E61" s="546"/>
      <c r="F61" s="546"/>
      <c r="G61" s="547" t="s">
        <v>11</v>
      </c>
      <c r="H61" s="547"/>
      <c r="I61" s="547"/>
      <c r="J61" s="546" t="s">
        <v>12</v>
      </c>
      <c r="K61" s="546"/>
      <c r="L61" s="546"/>
      <c r="M61" s="546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38"/>
      <c r="Z61" s="39"/>
      <c r="AA61" s="39"/>
      <c r="AB61" s="526"/>
      <c r="AC61" s="526"/>
      <c r="AD61" s="526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</row>
    <row r="62" spans="2:45" s="19" customFormat="1" ht="9" hidden="1" customHeight="1">
      <c r="B62" s="22"/>
      <c r="C62" s="527" t="s">
        <v>14</v>
      </c>
      <c r="D62" s="571"/>
      <c r="E62" s="571"/>
      <c r="F62" s="571"/>
      <c r="G62" s="572"/>
      <c r="H62" s="573"/>
      <c r="I62" s="40"/>
      <c r="J62" s="574">
        <f t="shared" ref="J62:J67" si="4">ROUNDDOWN((INT(D62)*G62/10),0)</f>
        <v>0</v>
      </c>
      <c r="K62" s="574"/>
      <c r="L62" s="574"/>
      <c r="M62" s="574"/>
      <c r="O62"/>
      <c r="P62"/>
      <c r="Q62"/>
      <c r="R62"/>
      <c r="S62"/>
      <c r="T62"/>
      <c r="U62"/>
      <c r="V62"/>
      <c r="W62"/>
      <c r="X62"/>
      <c r="Z62" s="39"/>
      <c r="AA62" s="39"/>
      <c r="AB62" s="575"/>
      <c r="AC62" s="575"/>
      <c r="AD62" s="41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</row>
    <row r="63" spans="2:45" s="19" customFormat="1" ht="24.95" hidden="1" customHeight="1">
      <c r="B63" s="22"/>
      <c r="C63" s="513"/>
      <c r="D63" s="576">
        <v>0</v>
      </c>
      <c r="E63" s="577"/>
      <c r="F63" s="578"/>
      <c r="G63" s="569">
        <v>1800</v>
      </c>
      <c r="H63" s="570"/>
      <c r="I63" s="42" t="s">
        <v>15</v>
      </c>
      <c r="J63" s="579">
        <f t="shared" si="4"/>
        <v>0</v>
      </c>
      <c r="K63" s="579"/>
      <c r="L63" s="579"/>
      <c r="M63" s="579"/>
      <c r="O63"/>
      <c r="P63"/>
      <c r="Q63"/>
      <c r="R63"/>
      <c r="S63"/>
      <c r="T63"/>
      <c r="U63"/>
      <c r="V63"/>
      <c r="W63"/>
      <c r="X63"/>
      <c r="Z63" s="39"/>
      <c r="AA63" s="39"/>
      <c r="AB63" s="493"/>
      <c r="AC63" s="493"/>
      <c r="AD63" s="41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</row>
    <row r="64" spans="2:45" s="19" customFormat="1" ht="9" hidden="1" customHeight="1">
      <c r="B64" s="22"/>
      <c r="C64" s="527" t="s">
        <v>16</v>
      </c>
      <c r="D64" s="571"/>
      <c r="E64" s="571"/>
      <c r="F64" s="571"/>
      <c r="G64" s="572"/>
      <c r="H64" s="573"/>
      <c r="I64" s="40"/>
      <c r="J64" s="574">
        <f t="shared" si="4"/>
        <v>0</v>
      </c>
      <c r="K64" s="574"/>
      <c r="L64" s="574"/>
      <c r="M64" s="574"/>
      <c r="O64" s="45"/>
      <c r="X64" s="61"/>
      <c r="Z64" s="39"/>
      <c r="AA64" s="39"/>
      <c r="AB64" s="575"/>
      <c r="AC64" s="575"/>
      <c r="AD64" s="41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</row>
    <row r="65" spans="2:45" s="19" customFormat="1" ht="24.95" hidden="1" customHeight="1">
      <c r="C65" s="513"/>
      <c r="D65" s="576">
        <v>0</v>
      </c>
      <c r="E65" s="577"/>
      <c r="F65" s="578"/>
      <c r="G65" s="569">
        <v>800</v>
      </c>
      <c r="H65" s="570"/>
      <c r="I65" s="42" t="s">
        <v>15</v>
      </c>
      <c r="J65" s="566">
        <f t="shared" si="4"/>
        <v>0</v>
      </c>
      <c r="K65" s="567"/>
      <c r="L65" s="567"/>
      <c r="M65" s="568"/>
      <c r="O65" s="45"/>
      <c r="P65" s="45"/>
      <c r="Q65" s="63"/>
      <c r="R65" s="63"/>
      <c r="S65" s="63"/>
      <c r="T65" s="63"/>
      <c r="U65" s="63"/>
      <c r="V65" s="64"/>
      <c r="W65" s="72"/>
      <c r="X65" s="61"/>
      <c r="Y65" s="46"/>
      <c r="Z65" s="39"/>
      <c r="AA65" s="39"/>
      <c r="AB65" s="493"/>
      <c r="AC65" s="493"/>
      <c r="AD65" s="41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</row>
    <row r="66" spans="2:45" s="19" customFormat="1" ht="9" hidden="1" customHeight="1">
      <c r="C66" s="527" t="s">
        <v>18</v>
      </c>
      <c r="D66" s="571"/>
      <c r="E66" s="571"/>
      <c r="F66" s="571"/>
      <c r="G66" s="572"/>
      <c r="H66" s="573"/>
      <c r="I66" s="40"/>
      <c r="J66" s="574">
        <f t="shared" si="4"/>
        <v>0</v>
      </c>
      <c r="K66" s="574"/>
      <c r="L66" s="574"/>
      <c r="M66" s="574"/>
      <c r="O66" s="45"/>
      <c r="P66" s="45"/>
      <c r="Q66" s="45"/>
      <c r="R66" s="45"/>
      <c r="S66" s="45"/>
      <c r="T66" s="45"/>
      <c r="U66" s="45"/>
      <c r="V66" s="45"/>
      <c r="W66" s="45"/>
      <c r="X66" s="73"/>
      <c r="Y66" s="18"/>
      <c r="Z66" s="39"/>
      <c r="AA66" s="39"/>
      <c r="AB66" s="575"/>
      <c r="AC66" s="575"/>
      <c r="AD66" s="41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</row>
    <row r="67" spans="2:45" s="19" customFormat="1" ht="24.95" hidden="1" customHeight="1">
      <c r="C67" s="512"/>
      <c r="D67" s="576">
        <v>0</v>
      </c>
      <c r="E67" s="577"/>
      <c r="F67" s="578"/>
      <c r="G67" s="569">
        <v>120</v>
      </c>
      <c r="H67" s="570"/>
      <c r="I67" s="48" t="s">
        <v>15</v>
      </c>
      <c r="J67" s="553">
        <f t="shared" si="4"/>
        <v>0</v>
      </c>
      <c r="K67" s="553"/>
      <c r="L67" s="553"/>
      <c r="M67" s="553"/>
      <c r="O67" s="14"/>
      <c r="P67" s="14"/>
      <c r="Q67" s="14"/>
      <c r="R67" s="69"/>
      <c r="S67" s="50"/>
      <c r="T67" s="14"/>
      <c r="U67" s="14"/>
      <c r="V67" s="14"/>
      <c r="W67" s="69"/>
      <c r="X67" s="50"/>
      <c r="Y67" s="46"/>
      <c r="Z67" s="39"/>
      <c r="AA67" s="39"/>
      <c r="AB67" s="493"/>
      <c r="AC67" s="493"/>
      <c r="AD67" s="41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</row>
    <row r="68" spans="2:45" s="19" customFormat="1" ht="20.100000000000001" hidden="1" customHeight="1">
      <c r="C68" s="499" t="s">
        <v>19</v>
      </c>
      <c r="D68" s="500"/>
      <c r="E68" s="500"/>
      <c r="F68" s="500"/>
      <c r="G68" s="500"/>
      <c r="H68" s="500"/>
      <c r="I68" s="501"/>
      <c r="J68" s="502"/>
      <c r="K68" s="503"/>
      <c r="L68" s="503"/>
      <c r="M68" s="504"/>
      <c r="O68" s="46"/>
      <c r="P68" s="28"/>
      <c r="Q68" s="28"/>
      <c r="R68" s="28"/>
      <c r="S68" s="28"/>
      <c r="T68" s="28"/>
      <c r="U68" s="28"/>
      <c r="V68" s="28"/>
      <c r="W68" s="28"/>
    </row>
    <row r="69" spans="2:45" s="19" customFormat="1" ht="20.100000000000001" hidden="1" customHeight="1">
      <c r="C69" s="505" t="s">
        <v>20</v>
      </c>
      <c r="D69" s="506"/>
      <c r="E69" s="506"/>
      <c r="F69" s="506"/>
      <c r="G69" s="506"/>
      <c r="H69" s="506"/>
      <c r="I69" s="506"/>
      <c r="J69" s="506"/>
      <c r="K69" s="506"/>
      <c r="L69" s="506"/>
      <c r="M69" s="507"/>
      <c r="O69" s="14"/>
      <c r="P69" s="14"/>
      <c r="Q69" s="14"/>
      <c r="R69" s="69"/>
      <c r="S69" s="50"/>
      <c r="T69" s="14"/>
      <c r="U69" s="14"/>
      <c r="V69" s="14"/>
      <c r="W69" s="69"/>
      <c r="X69" s="61"/>
      <c r="Y69" s="38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</row>
    <row r="70" spans="2:45" s="19" customFormat="1" ht="9" hidden="1" customHeight="1">
      <c r="C70" s="554" t="s">
        <v>22</v>
      </c>
      <c r="D70" s="555">
        <f>INT(SUM(D63,D65,D67))</f>
        <v>0</v>
      </c>
      <c r="E70" s="556"/>
      <c r="F70" s="557"/>
      <c r="G70" s="559"/>
      <c r="H70" s="559"/>
      <c r="I70" s="560"/>
      <c r="J70" s="563">
        <f>SUM(J63,J65,J67)</f>
        <v>0</v>
      </c>
      <c r="K70" s="564"/>
      <c r="L70" s="564"/>
      <c r="M70" s="565"/>
      <c r="O70"/>
      <c r="P70"/>
      <c r="Q70"/>
      <c r="R70"/>
      <c r="T70"/>
      <c r="U70"/>
      <c r="V70"/>
      <c r="W70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</row>
    <row r="71" spans="2:45" s="19" customFormat="1" ht="24.95" hidden="1" customHeight="1">
      <c r="C71" s="378"/>
      <c r="D71" s="494"/>
      <c r="E71" s="495"/>
      <c r="F71" s="558"/>
      <c r="G71" s="561"/>
      <c r="H71" s="561"/>
      <c r="I71" s="562"/>
      <c r="J71" s="566"/>
      <c r="K71" s="567"/>
      <c r="L71" s="567"/>
      <c r="M71" s="568"/>
      <c r="O71" s="70"/>
      <c r="P71" s="70"/>
      <c r="Q71" s="70"/>
      <c r="R71" s="70"/>
      <c r="S71" s="70"/>
      <c r="T71" s="70"/>
      <c r="U71" s="70"/>
      <c r="V71" s="50"/>
      <c r="W71" s="71"/>
      <c r="X71" s="61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</row>
    <row r="72" spans="2:45" s="19" customFormat="1" ht="9" hidden="1" customHeight="1">
      <c r="C72" s="33"/>
      <c r="D72" s="34"/>
      <c r="E72" s="34"/>
      <c r="F72" s="34"/>
      <c r="G72" s="59"/>
      <c r="H72" s="59"/>
      <c r="I72" s="59"/>
      <c r="J72" s="36"/>
      <c r="K72" s="36"/>
      <c r="L72" s="36"/>
      <c r="M72" s="36"/>
      <c r="AB72" s="28"/>
      <c r="AC72" s="28"/>
      <c r="AD72" s="28"/>
      <c r="AE72" s="28"/>
    </row>
    <row r="73" spans="2:45" ht="24" hidden="1" customHeight="1">
      <c r="B73" s="16" t="s">
        <v>36</v>
      </c>
      <c r="D73" s="17"/>
      <c r="E73" s="17"/>
      <c r="F73" s="17"/>
      <c r="G73" s="17"/>
      <c r="H73" s="17"/>
      <c r="I73" s="17"/>
      <c r="J73" s="17"/>
      <c r="K73" s="17"/>
      <c r="L73" s="17"/>
      <c r="O73" s="74"/>
      <c r="P73" s="74"/>
      <c r="Q73" s="74"/>
      <c r="R73" s="74"/>
      <c r="S73" s="74"/>
      <c r="T73" s="74"/>
      <c r="U73" s="74"/>
      <c r="V73" s="74"/>
      <c r="W73" s="74"/>
      <c r="X73" s="74"/>
      <c r="AB73" s="75"/>
      <c r="AC73" s="75"/>
      <c r="AD73" s="75"/>
      <c r="AE73" s="75"/>
    </row>
    <row r="74" spans="2:45" s="19" customFormat="1" ht="24.95" hidden="1" customHeight="1">
      <c r="C74" s="20" t="s">
        <v>9</v>
      </c>
      <c r="D74" s="546" t="s">
        <v>10</v>
      </c>
      <c r="E74" s="546"/>
      <c r="F74" s="546"/>
      <c r="G74" s="547" t="s">
        <v>11</v>
      </c>
      <c r="H74" s="547"/>
      <c r="I74" s="547"/>
      <c r="J74" s="546" t="s">
        <v>37</v>
      </c>
      <c r="K74" s="546"/>
      <c r="L74" s="546"/>
      <c r="M74" s="546"/>
      <c r="O74" s="548" t="s">
        <v>38</v>
      </c>
      <c r="P74" s="549"/>
      <c r="Q74" s="549"/>
      <c r="R74" s="549"/>
      <c r="S74" s="549"/>
      <c r="T74" s="549"/>
      <c r="U74" s="549"/>
      <c r="V74" s="549"/>
      <c r="W74" s="549"/>
      <c r="X74" s="76"/>
      <c r="Y74" s="39"/>
      <c r="Z74" s="39"/>
      <c r="AA74" s="39"/>
      <c r="AB74" s="552"/>
      <c r="AC74" s="552"/>
      <c r="AD74" s="552"/>
      <c r="AE74" s="552"/>
    </row>
    <row r="75" spans="2:45" s="19" customFormat="1" ht="9" hidden="1" customHeight="1">
      <c r="B75" s="22"/>
      <c r="C75" s="527" t="s">
        <v>14</v>
      </c>
      <c r="D75" s="528"/>
      <c r="E75" s="528"/>
      <c r="F75" s="528"/>
      <c r="G75" s="529"/>
      <c r="H75" s="530"/>
      <c r="I75" s="77"/>
      <c r="J75" s="540">
        <f t="shared" ref="J75:J80" si="5">ROUNDDOWN((INT(D75)*G75/10),0)</f>
        <v>0</v>
      </c>
      <c r="K75" s="541"/>
      <c r="L75" s="541"/>
      <c r="M75" s="542"/>
      <c r="O75" s="550"/>
      <c r="P75" s="551"/>
      <c r="Q75" s="551"/>
      <c r="R75" s="551"/>
      <c r="S75" s="551"/>
      <c r="T75" s="551"/>
      <c r="U75" s="551"/>
      <c r="V75" s="551"/>
      <c r="W75" s="551"/>
      <c r="X75" s="78"/>
      <c r="Y75" s="38"/>
      <c r="AB75" s="552"/>
      <c r="AC75" s="552"/>
      <c r="AD75" s="552"/>
      <c r="AE75" s="552"/>
    </row>
    <row r="76" spans="2:45" s="19" customFormat="1" ht="24.95" hidden="1" customHeight="1">
      <c r="B76" s="22"/>
      <c r="C76" s="513"/>
      <c r="D76" s="543">
        <v>0</v>
      </c>
      <c r="E76" s="544"/>
      <c r="F76" s="545"/>
      <c r="G76" s="535">
        <f>IF('[1]はじめに（PC）'!$D$2="北海道",'[1]【参考】交付単価（PC）'!Y9,'[1]【参考】交付単価（PC）'!S9)</f>
        <v>3666</v>
      </c>
      <c r="H76" s="536"/>
      <c r="I76" s="79" t="s">
        <v>15</v>
      </c>
      <c r="J76" s="538">
        <f t="shared" si="5"/>
        <v>0</v>
      </c>
      <c r="K76" s="539"/>
      <c r="L76" s="539"/>
      <c r="M76" s="496"/>
      <c r="O76" s="550"/>
      <c r="P76" s="551"/>
      <c r="Q76" s="551"/>
      <c r="R76" s="551"/>
      <c r="S76" s="551"/>
      <c r="T76" s="551"/>
      <c r="U76" s="551"/>
      <c r="V76" s="551"/>
      <c r="W76" s="551"/>
      <c r="X76" s="80"/>
      <c r="Y76" s="38"/>
      <c r="AB76" s="552"/>
      <c r="AC76" s="552"/>
      <c r="AD76" s="552"/>
      <c r="AE76" s="552"/>
    </row>
    <row r="77" spans="2:45" s="19" customFormat="1" ht="9" hidden="1" customHeight="1">
      <c r="B77" s="22"/>
      <c r="C77" s="527" t="s">
        <v>16</v>
      </c>
      <c r="D77" s="528"/>
      <c r="E77" s="528"/>
      <c r="F77" s="528"/>
      <c r="G77" s="529"/>
      <c r="H77" s="530"/>
      <c r="I77" s="77"/>
      <c r="J77" s="540">
        <f t="shared" si="5"/>
        <v>0</v>
      </c>
      <c r="K77" s="541"/>
      <c r="L77" s="541"/>
      <c r="M77" s="542"/>
      <c r="O77" s="81"/>
      <c r="P77" s="82"/>
      <c r="Q77" s="82"/>
      <c r="R77" s="82"/>
      <c r="S77" s="82"/>
      <c r="T77" s="82"/>
      <c r="U77" s="82"/>
      <c r="V77" s="82"/>
      <c r="W77" s="82"/>
      <c r="X77" s="80"/>
      <c r="Y77" s="38"/>
    </row>
    <row r="78" spans="2:45" s="19" customFormat="1" ht="24.95" hidden="1" customHeight="1">
      <c r="C78" s="513"/>
      <c r="D78" s="543">
        <v>0</v>
      </c>
      <c r="E78" s="544"/>
      <c r="F78" s="545"/>
      <c r="G78" s="535">
        <f>IF('[1]はじめに（PC）'!$D$2="北海道",'[1]【参考】交付単価（PC）'!Y10,'[1]【参考】交付単価（PC）'!S10)</f>
        <v>1666</v>
      </c>
      <c r="H78" s="536"/>
      <c r="I78" s="79" t="s">
        <v>15</v>
      </c>
      <c r="J78" s="538">
        <f t="shared" si="5"/>
        <v>0</v>
      </c>
      <c r="K78" s="539"/>
      <c r="L78" s="539"/>
      <c r="M78" s="496"/>
      <c r="O78" s="83"/>
      <c r="P78" s="525" t="s">
        <v>39</v>
      </c>
      <c r="Q78" s="525"/>
      <c r="R78" s="525"/>
      <c r="S78" s="525"/>
      <c r="T78" s="525"/>
      <c r="U78" s="525"/>
      <c r="V78" s="50" t="s">
        <v>4</v>
      </c>
      <c r="W78" s="49" t="s">
        <v>5</v>
      </c>
      <c r="X78" s="80"/>
      <c r="Y78" s="38"/>
      <c r="AB78" s="526"/>
      <c r="AC78" s="526"/>
      <c r="AD78" s="526"/>
    </row>
    <row r="79" spans="2:45" s="19" customFormat="1" ht="9" hidden="1" customHeight="1">
      <c r="C79" s="527" t="s">
        <v>18</v>
      </c>
      <c r="D79" s="528"/>
      <c r="E79" s="528"/>
      <c r="F79" s="528"/>
      <c r="G79" s="529"/>
      <c r="H79" s="530"/>
      <c r="I79" s="77"/>
      <c r="J79" s="531">
        <f t="shared" si="5"/>
        <v>0</v>
      </c>
      <c r="K79" s="531"/>
      <c r="L79" s="531"/>
      <c r="M79" s="531"/>
      <c r="O79" s="85"/>
      <c r="P79" s="86"/>
      <c r="Q79" s="86"/>
      <c r="R79" s="86"/>
      <c r="S79" s="86"/>
      <c r="T79" s="86"/>
      <c r="U79" s="86"/>
      <c r="V79" s="86"/>
      <c r="W79" s="86"/>
      <c r="X79" s="87"/>
      <c r="Y79" s="39"/>
      <c r="AB79" s="498"/>
      <c r="AC79" s="498"/>
      <c r="AD79" s="88"/>
    </row>
    <row r="80" spans="2:45" s="19" customFormat="1" ht="24.95" hidden="1" customHeight="1">
      <c r="C80" s="512"/>
      <c r="D80" s="532">
        <v>0</v>
      </c>
      <c r="E80" s="533"/>
      <c r="F80" s="534"/>
      <c r="G80" s="535">
        <f>IF('[1]はじめに（PC）'!$D$2="北海道",'[1]【参考】交付単価（PC）'!Y11,'[1]【参考】交付単価（PC）'!S11)</f>
        <v>333</v>
      </c>
      <c r="H80" s="536"/>
      <c r="I80" s="89" t="s">
        <v>15</v>
      </c>
      <c r="J80" s="537">
        <f t="shared" si="5"/>
        <v>0</v>
      </c>
      <c r="K80" s="537"/>
      <c r="L80" s="537"/>
      <c r="M80" s="537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39"/>
      <c r="AB80" s="493"/>
      <c r="AC80" s="493"/>
      <c r="AD80" s="88"/>
    </row>
    <row r="81" spans="2:30" s="19" customFormat="1" ht="20.100000000000001" hidden="1" customHeight="1">
      <c r="C81" s="499" t="s">
        <v>19</v>
      </c>
      <c r="D81" s="500"/>
      <c r="E81" s="500"/>
      <c r="F81" s="500"/>
      <c r="G81" s="500"/>
      <c r="H81" s="500"/>
      <c r="I81" s="501"/>
      <c r="J81" s="502"/>
      <c r="K81" s="503"/>
      <c r="L81" s="503"/>
      <c r="M81" s="504"/>
      <c r="O81" s="46"/>
      <c r="P81" s="28"/>
      <c r="Q81" s="28"/>
      <c r="R81" s="28"/>
      <c r="S81" s="28"/>
      <c r="T81" s="28"/>
      <c r="U81" s="28"/>
      <c r="V81" s="28"/>
      <c r="W81" s="28"/>
    </row>
    <row r="82" spans="2:30" s="19" customFormat="1" ht="20.100000000000001" hidden="1" customHeight="1">
      <c r="C82" s="505" t="s">
        <v>20</v>
      </c>
      <c r="D82" s="506"/>
      <c r="E82" s="506"/>
      <c r="F82" s="506"/>
      <c r="G82" s="506"/>
      <c r="H82" s="506"/>
      <c r="I82" s="506"/>
      <c r="J82" s="506"/>
      <c r="K82" s="506"/>
      <c r="L82" s="506"/>
      <c r="M82" s="507"/>
      <c r="O82" s="508" t="s">
        <v>40</v>
      </c>
      <c r="P82" s="509"/>
      <c r="Q82" s="509"/>
      <c r="R82" s="509"/>
      <c r="S82" s="509"/>
      <c r="T82" s="509"/>
      <c r="U82" s="509"/>
      <c r="V82" s="509"/>
      <c r="W82" s="509"/>
      <c r="X82" s="510"/>
      <c r="Y82" s="39"/>
      <c r="AB82" s="498"/>
      <c r="AC82" s="498"/>
      <c r="AD82" s="88"/>
    </row>
    <row r="83" spans="2:30" s="19" customFormat="1" ht="9" hidden="1" customHeight="1">
      <c r="C83" s="512" t="s">
        <v>22</v>
      </c>
      <c r="D83" s="514">
        <f>INT(SUM(D75,D77,D79))</f>
        <v>0</v>
      </c>
      <c r="E83" s="515"/>
      <c r="F83" s="515"/>
      <c r="G83" s="516"/>
      <c r="H83" s="517"/>
      <c r="I83" s="518"/>
      <c r="J83" s="522">
        <f>SUM(J75,J77,J79)</f>
        <v>0</v>
      </c>
      <c r="K83" s="523"/>
      <c r="L83" s="523"/>
      <c r="M83" s="524"/>
      <c r="O83" s="426"/>
      <c r="P83" s="427"/>
      <c r="Q83" s="427"/>
      <c r="R83" s="427"/>
      <c r="S83" s="427"/>
      <c r="T83" s="427"/>
      <c r="U83" s="427"/>
      <c r="V83" s="427"/>
      <c r="W83" s="427"/>
      <c r="X83" s="511"/>
      <c r="Y83" s="39"/>
      <c r="AB83" s="493"/>
      <c r="AC83" s="493"/>
      <c r="AD83" s="88"/>
    </row>
    <row r="84" spans="2:30" s="19" customFormat="1" ht="24.95" hidden="1" customHeight="1">
      <c r="C84" s="513"/>
      <c r="D84" s="494">
        <f>INT(SUM(D76,D78,D80))</f>
        <v>0</v>
      </c>
      <c r="E84" s="495"/>
      <c r="F84" s="495"/>
      <c r="G84" s="519"/>
      <c r="H84" s="520"/>
      <c r="I84" s="521"/>
      <c r="J84" s="496">
        <f>SUM(J76,J78,J80)</f>
        <v>0</v>
      </c>
      <c r="K84" s="497"/>
      <c r="L84" s="497"/>
      <c r="M84" s="497"/>
      <c r="O84" s="426"/>
      <c r="P84" s="427"/>
      <c r="Q84" s="427"/>
      <c r="R84" s="427"/>
      <c r="S84" s="427"/>
      <c r="T84" s="427"/>
      <c r="U84" s="427"/>
      <c r="V84" s="427"/>
      <c r="W84" s="427"/>
      <c r="X84" s="511"/>
      <c r="AB84" s="498"/>
      <c r="AC84" s="498"/>
      <c r="AD84" s="90"/>
    </row>
    <row r="85" spans="2:30" s="19" customFormat="1" ht="24" hidden="1" customHeight="1">
      <c r="C85" s="33"/>
      <c r="D85" s="34"/>
      <c r="E85" s="34"/>
      <c r="F85" s="34"/>
      <c r="G85" s="59"/>
      <c r="H85" s="59"/>
      <c r="I85" s="59"/>
      <c r="J85" s="36"/>
      <c r="K85" s="36"/>
      <c r="L85" s="36"/>
      <c r="M85" s="36"/>
      <c r="O85" s="91"/>
      <c r="P85" s="444" t="s">
        <v>41</v>
      </c>
      <c r="Q85" s="444"/>
      <c r="R85" s="444"/>
      <c r="S85" s="444"/>
      <c r="T85" s="444"/>
      <c r="U85" s="444"/>
      <c r="V85" s="18" t="s">
        <v>4</v>
      </c>
      <c r="W85" s="92"/>
      <c r="X85" s="22"/>
      <c r="AB85" s="493"/>
      <c r="AC85" s="493"/>
      <c r="AD85" s="88"/>
    </row>
    <row r="86" spans="2:30" s="19" customFormat="1" ht="9" hidden="1" customHeight="1">
      <c r="C86" s="33"/>
      <c r="D86" s="34"/>
      <c r="E86" s="34"/>
      <c r="F86" s="34"/>
      <c r="G86" s="59"/>
      <c r="H86" s="59"/>
      <c r="I86" s="59"/>
      <c r="J86" s="36"/>
      <c r="K86" s="36"/>
      <c r="L86" s="36"/>
      <c r="M86" s="36"/>
      <c r="O86" s="91"/>
      <c r="P86" s="46"/>
      <c r="Q86" s="46"/>
      <c r="R86" s="46"/>
      <c r="S86" s="46"/>
      <c r="T86" s="93"/>
      <c r="U86" s="93"/>
      <c r="V86" s="93"/>
      <c r="W86" s="93"/>
      <c r="X86" s="22"/>
      <c r="AB86" s="43"/>
      <c r="AC86" s="43"/>
      <c r="AD86" s="88"/>
    </row>
    <row r="87" spans="2:30" s="19" customFormat="1" ht="24" hidden="1" customHeight="1">
      <c r="C87" s="33"/>
      <c r="D87" s="34"/>
      <c r="E87" s="34"/>
      <c r="F87" s="34"/>
      <c r="G87" s="59"/>
      <c r="H87" s="59"/>
      <c r="I87" s="59"/>
      <c r="J87" s="36"/>
      <c r="K87" s="36"/>
      <c r="L87" s="36"/>
      <c r="M87" s="36"/>
      <c r="O87" s="479" t="s">
        <v>42</v>
      </c>
      <c r="P87" s="480"/>
      <c r="Q87" s="480"/>
      <c r="R87" s="480"/>
      <c r="S87" s="481"/>
      <c r="T87" s="482"/>
      <c r="U87" s="483"/>
      <c r="V87" s="483"/>
      <c r="W87" s="484"/>
      <c r="X87" s="22"/>
      <c r="AB87" s="43"/>
      <c r="AC87" s="43"/>
      <c r="AD87" s="88"/>
    </row>
    <row r="88" spans="2:30" s="19" customFormat="1" ht="9" hidden="1" customHeight="1">
      <c r="C88" s="33"/>
      <c r="D88" s="34"/>
      <c r="E88" s="34"/>
      <c r="F88" s="34"/>
      <c r="G88" s="59"/>
      <c r="H88" s="59"/>
      <c r="I88" s="59"/>
      <c r="J88" s="36"/>
      <c r="K88" s="36"/>
      <c r="L88" s="36"/>
      <c r="M88" s="36"/>
      <c r="O88" s="94"/>
      <c r="P88" s="95"/>
      <c r="Q88" s="95"/>
      <c r="R88" s="95"/>
      <c r="S88" s="96"/>
      <c r="T88" s="97"/>
      <c r="U88" s="97"/>
      <c r="V88" s="97"/>
      <c r="W88" s="97"/>
      <c r="X88" s="98"/>
      <c r="AB88" s="43"/>
      <c r="AC88" s="43"/>
      <c r="AD88" s="88"/>
    </row>
    <row r="89" spans="2:30" s="19" customFormat="1" ht="24" hidden="1" customHeight="1">
      <c r="B89" s="99" t="s">
        <v>43</v>
      </c>
      <c r="P89" s="35"/>
      <c r="Q89" s="35"/>
      <c r="R89" s="35"/>
      <c r="S89" s="35"/>
      <c r="T89" s="35"/>
      <c r="U89" s="35"/>
      <c r="V89" s="35"/>
      <c r="W89" s="35"/>
      <c r="X89" s="35"/>
      <c r="Y89" s="35"/>
    </row>
    <row r="90" spans="2:30" s="19" customFormat="1" ht="24" hidden="1" customHeight="1">
      <c r="C90" s="100"/>
      <c r="D90" s="101"/>
      <c r="E90" s="101"/>
      <c r="F90" s="485" t="s">
        <v>44</v>
      </c>
      <c r="G90" s="486"/>
      <c r="H90" s="486"/>
      <c r="I90" s="486"/>
      <c r="J90" s="487"/>
      <c r="K90" s="485" t="s">
        <v>45</v>
      </c>
      <c r="L90" s="486"/>
      <c r="M90" s="486"/>
      <c r="N90" s="486"/>
      <c r="O90" s="487"/>
      <c r="P90" s="488" t="s">
        <v>46</v>
      </c>
      <c r="Q90" s="489"/>
      <c r="R90" s="489"/>
      <c r="S90" s="489"/>
      <c r="T90" s="490"/>
      <c r="U90" s="491" t="s">
        <v>47</v>
      </c>
      <c r="V90" s="492"/>
      <c r="W90" s="492"/>
      <c r="X90" s="35"/>
      <c r="Y90" s="35"/>
    </row>
    <row r="91" spans="2:30" s="19" customFormat="1" ht="24" hidden="1" customHeight="1">
      <c r="C91" s="471" t="s">
        <v>48</v>
      </c>
      <c r="D91" s="472"/>
      <c r="E91" s="473"/>
      <c r="F91" s="102"/>
      <c r="G91" s="103" t="s">
        <v>49</v>
      </c>
      <c r="H91" s="104"/>
      <c r="I91" s="105" t="s">
        <v>50</v>
      </c>
      <c r="J91" s="105"/>
      <c r="K91" s="102"/>
      <c r="L91" s="103" t="s">
        <v>49</v>
      </c>
      <c r="M91" s="104"/>
      <c r="N91" s="105" t="s">
        <v>50</v>
      </c>
      <c r="O91" s="106"/>
      <c r="P91" s="107"/>
      <c r="Q91" s="108" t="s">
        <v>49</v>
      </c>
      <c r="R91" s="109"/>
      <c r="S91" s="110" t="s">
        <v>50</v>
      </c>
      <c r="T91" s="111"/>
      <c r="U91" s="491"/>
      <c r="V91" s="492"/>
      <c r="W91" s="492"/>
      <c r="X91" s="35"/>
      <c r="Y91" s="35"/>
    </row>
    <row r="92" spans="2:30" s="19" customFormat="1" ht="9" hidden="1" customHeight="1">
      <c r="C92" s="15"/>
      <c r="D92" s="15"/>
      <c r="E92" s="15"/>
      <c r="G92" s="112"/>
      <c r="H92" s="113"/>
      <c r="L92" s="112"/>
      <c r="M92" s="113"/>
      <c r="P92" s="46"/>
      <c r="Q92" s="46"/>
      <c r="R92" s="46"/>
      <c r="S92" s="46"/>
      <c r="T92" s="46"/>
      <c r="U92" s="46"/>
      <c r="V92" s="46"/>
      <c r="W92" s="46"/>
      <c r="X92" s="35"/>
      <c r="Y92" s="35"/>
    </row>
    <row r="93" spans="2:30" s="19" customFormat="1" ht="20.100000000000001" hidden="1" customHeight="1">
      <c r="C93" s="114" t="s">
        <v>51</v>
      </c>
      <c r="D93" s="115"/>
      <c r="E93" s="115"/>
      <c r="F93" s="115"/>
      <c r="G93" s="116"/>
      <c r="H93" s="116"/>
      <c r="I93" s="116"/>
      <c r="J93" s="116"/>
      <c r="K93" s="116"/>
      <c r="L93" s="117"/>
      <c r="M93" s="117"/>
      <c r="N93" s="117"/>
      <c r="O93" s="118"/>
      <c r="P93" s="118"/>
      <c r="Q93" s="118"/>
      <c r="R93" s="118"/>
      <c r="S93" s="118"/>
      <c r="T93" s="118"/>
      <c r="U93" s="118"/>
      <c r="V93" s="118"/>
      <c r="W93" s="119"/>
    </row>
    <row r="94" spans="2:30" s="19" customFormat="1" ht="20.100000000000001" hidden="1" customHeight="1">
      <c r="C94" s="120" t="s">
        <v>52</v>
      </c>
      <c r="F94" s="474">
        <v>0</v>
      </c>
      <c r="G94" s="474"/>
      <c r="H94" s="474"/>
      <c r="I94" s="121"/>
      <c r="J94" s="121"/>
      <c r="K94" s="121"/>
      <c r="W94" s="122"/>
      <c r="X94" s="123"/>
      <c r="Y94" s="123"/>
      <c r="Z94" s="123"/>
      <c r="AA94" s="123"/>
      <c r="AB94" s="123"/>
      <c r="AC94" s="123"/>
      <c r="AD94" s="123"/>
    </row>
    <row r="95" spans="2:30" s="19" customFormat="1" ht="9" hidden="1" customHeight="1">
      <c r="C95" s="120"/>
      <c r="F95" s="124"/>
      <c r="G95" s="121"/>
      <c r="H95" s="121"/>
      <c r="I95" s="121"/>
      <c r="J95" s="121"/>
      <c r="K95" s="121"/>
      <c r="W95" s="122"/>
      <c r="X95" s="123"/>
      <c r="Y95" s="123"/>
      <c r="Z95" s="123"/>
      <c r="AA95" s="123"/>
      <c r="AB95" s="123"/>
      <c r="AC95" s="123"/>
      <c r="AD95" s="123"/>
    </row>
    <row r="96" spans="2:30" s="19" customFormat="1" ht="20.100000000000001" hidden="1" customHeight="1">
      <c r="C96" s="120" t="s">
        <v>53</v>
      </c>
      <c r="F96" s="125" t="s">
        <v>5</v>
      </c>
      <c r="G96" s="11" t="s">
        <v>54</v>
      </c>
      <c r="J96" s="125" t="s">
        <v>5</v>
      </c>
      <c r="K96" s="19" t="s">
        <v>55</v>
      </c>
      <c r="N96" s="125" t="s">
        <v>5</v>
      </c>
      <c r="O96" s="19" t="s">
        <v>56</v>
      </c>
      <c r="R96" s="125" t="s">
        <v>5</v>
      </c>
      <c r="S96" s="11" t="s">
        <v>57</v>
      </c>
      <c r="W96" s="122"/>
      <c r="X96" s="123"/>
      <c r="Y96" s="123"/>
      <c r="Z96" s="123"/>
      <c r="AA96" s="123"/>
      <c r="AB96" s="123"/>
      <c r="AC96" s="123"/>
      <c r="AD96" s="123"/>
    </row>
    <row r="97" spans="2:30" s="19" customFormat="1" ht="9" hidden="1" customHeight="1">
      <c r="C97" s="120"/>
      <c r="F97" s="126"/>
      <c r="G97" s="121"/>
      <c r="H97" s="121"/>
      <c r="I97" s="121"/>
      <c r="J97" s="121"/>
      <c r="K97" s="121"/>
      <c r="W97" s="122"/>
      <c r="X97" s="123"/>
      <c r="Y97" s="123"/>
      <c r="Z97" s="123"/>
      <c r="AA97" s="123"/>
      <c r="AB97" s="123"/>
      <c r="AC97" s="123"/>
      <c r="AD97" s="123"/>
    </row>
    <row r="98" spans="2:30" s="19" customFormat="1" ht="20.100000000000001" hidden="1" customHeight="1">
      <c r="C98" s="120" t="s">
        <v>58</v>
      </c>
      <c r="H98" s="125" t="s">
        <v>5</v>
      </c>
      <c r="I98" s="19" t="s">
        <v>59</v>
      </c>
      <c r="J98" s="15"/>
      <c r="K98" s="125" t="s">
        <v>5</v>
      </c>
      <c r="L98" s="19" t="s">
        <v>60</v>
      </c>
      <c r="N98" s="125"/>
      <c r="O98" s="19" t="s">
        <v>61</v>
      </c>
      <c r="Q98" s="125"/>
      <c r="R98" s="19" t="s">
        <v>62</v>
      </c>
      <c r="W98" s="122"/>
      <c r="X98" s="123"/>
      <c r="Y98" s="123"/>
      <c r="Z98" s="123"/>
      <c r="AA98" s="123"/>
      <c r="AB98" s="123"/>
      <c r="AC98" s="123"/>
      <c r="AD98" s="123"/>
    </row>
    <row r="99" spans="2:30" s="19" customFormat="1" ht="9" hidden="1" customHeight="1">
      <c r="C99" s="120"/>
      <c r="F99" s="121"/>
      <c r="G99" s="121"/>
      <c r="H99" s="121"/>
      <c r="J99" s="121"/>
      <c r="W99" s="122"/>
      <c r="X99" s="123"/>
      <c r="Y99" s="123"/>
      <c r="Z99" s="123"/>
      <c r="AA99" s="123"/>
      <c r="AB99" s="123"/>
      <c r="AC99" s="123"/>
      <c r="AD99" s="123"/>
    </row>
    <row r="100" spans="2:30" ht="20.100000000000001" hidden="1" customHeight="1">
      <c r="C100" s="120"/>
      <c r="D100" s="19"/>
      <c r="E100" s="19"/>
      <c r="F100" s="19"/>
      <c r="G100" s="19"/>
      <c r="H100" s="125"/>
      <c r="I100" s="19" t="s">
        <v>63</v>
      </c>
      <c r="J100" s="15"/>
      <c r="K100" s="125"/>
      <c r="L100" s="19" t="s">
        <v>64</v>
      </c>
      <c r="M100" s="19"/>
      <c r="N100" s="125"/>
      <c r="O100" s="19" t="s">
        <v>65</v>
      </c>
      <c r="P100" s="19"/>
      <c r="Q100" s="125"/>
      <c r="R100" s="19" t="s">
        <v>66</v>
      </c>
      <c r="S100" s="19"/>
      <c r="T100" s="19"/>
      <c r="U100" s="19"/>
      <c r="V100" s="19"/>
      <c r="W100" s="127"/>
    </row>
    <row r="101" spans="2:30" s="19" customFormat="1" ht="9" hidden="1" customHeight="1">
      <c r="C101" s="120"/>
      <c r="F101" s="121"/>
      <c r="G101" s="121"/>
      <c r="H101" s="121"/>
      <c r="J101" s="121"/>
      <c r="W101" s="122"/>
      <c r="X101" s="123"/>
      <c r="Y101" s="123"/>
      <c r="Z101" s="123"/>
      <c r="AA101" s="123"/>
      <c r="AB101" s="123"/>
      <c r="AC101" s="123"/>
      <c r="AD101" s="123"/>
    </row>
    <row r="102" spans="2:30" ht="20.100000000000001" hidden="1" customHeight="1">
      <c r="C102" s="120" t="s">
        <v>67</v>
      </c>
      <c r="D102" s="19"/>
      <c r="E102" s="19"/>
      <c r="F102" s="19"/>
      <c r="G102" s="19"/>
      <c r="H102" s="125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27"/>
    </row>
    <row r="103" spans="2:30" s="19" customFormat="1" ht="9" hidden="1" customHeight="1">
      <c r="C103" s="128"/>
      <c r="D103" s="123"/>
      <c r="E103" s="123"/>
      <c r="F103" s="129"/>
      <c r="G103" s="129"/>
      <c r="H103" s="129"/>
      <c r="I103" s="129"/>
      <c r="J103" s="129"/>
      <c r="K103" s="129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2"/>
      <c r="X103" s="123"/>
      <c r="Y103" s="123"/>
      <c r="Z103" s="123"/>
      <c r="AA103" s="123"/>
      <c r="AB103" s="123"/>
      <c r="AC103" s="123"/>
      <c r="AD103" s="123"/>
    </row>
    <row r="104" spans="2:30" ht="20.100000000000001" hidden="1" customHeight="1">
      <c r="C104" s="130" t="s">
        <v>68</v>
      </c>
      <c r="D104" s="99"/>
      <c r="E104" s="99"/>
      <c r="F104" s="99"/>
      <c r="G104" s="99"/>
      <c r="W104" s="127"/>
    </row>
    <row r="105" spans="2:30" ht="36" hidden="1" customHeight="1">
      <c r="C105" s="475" t="s">
        <v>69</v>
      </c>
      <c r="D105" s="476"/>
      <c r="E105" s="477"/>
      <c r="F105" s="466">
        <v>0</v>
      </c>
      <c r="G105" s="467"/>
      <c r="H105" s="468"/>
      <c r="I105" s="478" t="s">
        <v>70</v>
      </c>
      <c r="J105" s="464"/>
      <c r="K105" s="465"/>
      <c r="L105" s="466">
        <v>0</v>
      </c>
      <c r="M105" s="467"/>
      <c r="N105" s="468"/>
      <c r="Q105" s="464" t="s">
        <v>71</v>
      </c>
      <c r="R105" s="464"/>
      <c r="S105" s="465"/>
      <c r="T105" s="466">
        <v>0</v>
      </c>
      <c r="U105" s="467"/>
      <c r="V105" s="468"/>
      <c r="W105" s="127"/>
    </row>
    <row r="106" spans="2:30" ht="9" hidden="1" customHeight="1">
      <c r="C106" s="131"/>
      <c r="D106" s="132"/>
      <c r="E106" s="132"/>
      <c r="F106" s="132"/>
      <c r="G106" s="132"/>
      <c r="H106" s="133"/>
      <c r="I106" s="134"/>
      <c r="J106" s="135"/>
      <c r="K106" s="135"/>
      <c r="L106" s="135"/>
      <c r="M106" s="133"/>
      <c r="N106" s="133"/>
      <c r="O106" s="134"/>
      <c r="P106" s="135"/>
      <c r="Q106" s="135"/>
      <c r="R106" s="135"/>
      <c r="S106" s="133"/>
      <c r="T106" s="133"/>
      <c r="U106" s="133"/>
      <c r="V106" s="133"/>
      <c r="W106" s="136"/>
    </row>
    <row r="107" spans="2:30" s="19" customFormat="1" ht="9" hidden="1" customHeight="1">
      <c r="C107" s="15"/>
      <c r="D107" s="15"/>
      <c r="E107" s="15"/>
      <c r="G107" s="112"/>
      <c r="H107" s="113"/>
      <c r="L107" s="112"/>
      <c r="M107" s="113"/>
    </row>
    <row r="108" spans="2:30" s="137" customFormat="1" ht="24" customHeight="1">
      <c r="B108" s="99" t="s">
        <v>191</v>
      </c>
      <c r="F108" s="203" t="s">
        <v>49</v>
      </c>
      <c r="G108" s="204"/>
      <c r="H108" s="9" t="s">
        <v>50</v>
      </c>
      <c r="L108" s="138"/>
      <c r="O108" s="203" t="s">
        <v>192</v>
      </c>
      <c r="P108" s="469"/>
      <c r="Q108" s="470"/>
      <c r="R108" s="470"/>
      <c r="S108" s="470"/>
      <c r="T108" s="470"/>
      <c r="U108" s="470"/>
      <c r="V108" s="470"/>
      <c r="W108" s="470"/>
      <c r="X108" s="470"/>
    </row>
    <row r="109" spans="2:30" s="137" customFormat="1" ht="24" customHeight="1">
      <c r="B109" s="16" t="s">
        <v>72</v>
      </c>
      <c r="L109" s="139" t="s">
        <v>73</v>
      </c>
    </row>
    <row r="110" spans="2:30" ht="11.1" customHeight="1">
      <c r="C110" s="374" t="s">
        <v>74</v>
      </c>
      <c r="D110" s="374"/>
      <c r="E110" s="428" t="s">
        <v>75</v>
      </c>
      <c r="F110" s="429"/>
      <c r="G110" s="429"/>
      <c r="H110" s="429"/>
      <c r="I110" s="429"/>
      <c r="J110" s="429"/>
      <c r="K110" s="429"/>
      <c r="L110" s="429"/>
      <c r="M110" s="430"/>
      <c r="N110" s="381" t="s">
        <v>76</v>
      </c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9"/>
      <c r="AA110" s="19"/>
    </row>
    <row r="111" spans="2:30" s="19" customFormat="1" ht="11.1" customHeight="1">
      <c r="C111" s="374"/>
      <c r="D111" s="374"/>
      <c r="E111" s="431"/>
      <c r="F111" s="432"/>
      <c r="G111" s="432"/>
      <c r="H111" s="432"/>
      <c r="I111" s="432"/>
      <c r="J111" s="432"/>
      <c r="K111" s="432"/>
      <c r="L111" s="432"/>
      <c r="M111" s="433"/>
      <c r="N111" s="381"/>
      <c r="O111" s="141"/>
      <c r="P111" s="141"/>
      <c r="Q111" s="141"/>
      <c r="R111" s="141"/>
      <c r="S111" s="141"/>
      <c r="T111" s="142"/>
      <c r="U111" s="142"/>
      <c r="V111" s="142"/>
      <c r="W111" s="141"/>
      <c r="X111" s="141"/>
      <c r="Y111" s="141"/>
    </row>
    <row r="112" spans="2:30" s="19" customFormat="1" ht="21.95" customHeight="1">
      <c r="C112" s="460" t="s">
        <v>77</v>
      </c>
      <c r="D112" s="461"/>
      <c r="E112" s="449" t="s">
        <v>78</v>
      </c>
      <c r="F112" s="450"/>
      <c r="G112" s="450"/>
      <c r="H112" s="450"/>
      <c r="I112" s="450"/>
      <c r="J112" s="450"/>
      <c r="K112" s="450"/>
      <c r="L112" s="450"/>
      <c r="M112" s="451"/>
      <c r="N112" s="208" t="s">
        <v>5</v>
      </c>
      <c r="O112" s="210" t="str">
        <f>IF(N112="○","","※必ず選択してください。")</f>
        <v/>
      </c>
      <c r="T112" s="15"/>
      <c r="U112" s="15"/>
      <c r="V112" s="142"/>
      <c r="W112" s="142"/>
      <c r="X112" s="142"/>
      <c r="Y112" s="142"/>
    </row>
    <row r="113" spans="2:26" s="19" customFormat="1" ht="21.95" customHeight="1">
      <c r="C113" s="462"/>
      <c r="D113" s="463"/>
      <c r="E113" s="449" t="s">
        <v>79</v>
      </c>
      <c r="F113" s="450"/>
      <c r="G113" s="450"/>
      <c r="H113" s="450"/>
      <c r="I113" s="450"/>
      <c r="J113" s="450"/>
      <c r="K113" s="450"/>
      <c r="L113" s="450"/>
      <c r="M113" s="451"/>
      <c r="N113" s="209" t="s">
        <v>5</v>
      </c>
      <c r="O113" s="210" t="str">
        <f t="shared" ref="O113" si="6">IF(N113="○","","※必ず選択してください。")</f>
        <v/>
      </c>
      <c r="P113" s="15"/>
      <c r="Q113" s="15"/>
      <c r="R113" s="15"/>
      <c r="S113" s="15"/>
      <c r="T113" s="15"/>
      <c r="U113" s="15"/>
      <c r="V113" s="142"/>
      <c r="W113" s="142"/>
      <c r="X113" s="142"/>
      <c r="Y113" s="142"/>
    </row>
    <row r="114" spans="2:26" s="19" customFormat="1" ht="36" customHeight="1">
      <c r="C114" s="378" t="s">
        <v>80</v>
      </c>
      <c r="D114" s="380"/>
      <c r="E114" s="449" t="s">
        <v>81</v>
      </c>
      <c r="F114" s="450"/>
      <c r="G114" s="450"/>
      <c r="H114" s="450"/>
      <c r="I114" s="450"/>
      <c r="J114" s="450"/>
      <c r="K114" s="450"/>
      <c r="L114" s="450"/>
      <c r="M114" s="451"/>
      <c r="N114" s="413" t="s">
        <v>82</v>
      </c>
      <c r="O114" s="414"/>
      <c r="P114" s="414"/>
      <c r="Q114" s="414"/>
      <c r="R114" s="414"/>
      <c r="S114" s="414"/>
      <c r="T114" s="414"/>
      <c r="U114" s="415"/>
      <c r="V114" s="145"/>
      <c r="W114" s="145"/>
      <c r="X114" s="145"/>
      <c r="Y114" s="145"/>
    </row>
    <row r="115" spans="2:26" s="19" customFormat="1" ht="21.95" customHeight="1">
      <c r="C115" s="398" t="s">
        <v>83</v>
      </c>
      <c r="D115" s="398" t="s">
        <v>84</v>
      </c>
      <c r="E115" s="457" t="s">
        <v>85</v>
      </c>
      <c r="F115" s="458"/>
      <c r="G115" s="458"/>
      <c r="H115" s="458"/>
      <c r="I115" s="458"/>
      <c r="J115" s="458"/>
      <c r="K115" s="458"/>
      <c r="L115" s="458"/>
      <c r="M115" s="459"/>
      <c r="N115" s="205" t="s">
        <v>5</v>
      </c>
      <c r="O115" s="15"/>
      <c r="P115" s="15"/>
      <c r="Q115" s="15"/>
      <c r="R115" s="15"/>
      <c r="S115" s="15"/>
      <c r="T115" s="15"/>
      <c r="U115" s="15"/>
      <c r="V115" s="390" t="str">
        <f>IF(COUNTIF(N115:U124,"○")=0,"※4～13のうち該当する活動項目を全て選択してください。","")</f>
        <v/>
      </c>
      <c r="W115" s="390"/>
      <c r="X115" s="390"/>
      <c r="Y115" s="147"/>
      <c r="Z115" s="147"/>
    </row>
    <row r="116" spans="2:26" s="19" customFormat="1" ht="21.95" customHeight="1">
      <c r="C116" s="399"/>
      <c r="D116" s="399"/>
      <c r="E116" s="449" t="s">
        <v>86</v>
      </c>
      <c r="F116" s="450"/>
      <c r="G116" s="450"/>
      <c r="H116" s="450"/>
      <c r="I116" s="450"/>
      <c r="J116" s="450"/>
      <c r="K116" s="450"/>
      <c r="L116" s="450"/>
      <c r="M116" s="451"/>
      <c r="N116" s="208" t="s">
        <v>5</v>
      </c>
      <c r="O116" s="15"/>
      <c r="P116" s="15"/>
      <c r="Q116" s="15"/>
      <c r="R116" s="15"/>
      <c r="S116" s="15"/>
      <c r="T116" s="15"/>
      <c r="U116" s="15"/>
      <c r="V116" s="390"/>
      <c r="W116" s="390"/>
      <c r="X116" s="390"/>
      <c r="Y116" s="147"/>
      <c r="Z116" s="147"/>
    </row>
    <row r="117" spans="2:26" s="19" customFormat="1" ht="21.95" customHeight="1">
      <c r="C117" s="399"/>
      <c r="D117" s="400"/>
      <c r="E117" s="449" t="s">
        <v>87</v>
      </c>
      <c r="F117" s="450"/>
      <c r="G117" s="450"/>
      <c r="H117" s="450"/>
      <c r="I117" s="450"/>
      <c r="J117" s="450"/>
      <c r="K117" s="450"/>
      <c r="L117" s="450"/>
      <c r="M117" s="451"/>
      <c r="N117" s="413" t="s">
        <v>88</v>
      </c>
      <c r="O117" s="414"/>
      <c r="P117" s="414"/>
      <c r="Q117" s="414"/>
      <c r="R117" s="414"/>
      <c r="S117" s="414"/>
      <c r="T117" s="414"/>
      <c r="U117" s="415"/>
      <c r="V117" s="390"/>
      <c r="W117" s="390"/>
      <c r="X117" s="390"/>
      <c r="Y117" s="147"/>
      <c r="Z117" s="147"/>
    </row>
    <row r="118" spans="2:26" s="19" customFormat="1" ht="21.95" customHeight="1">
      <c r="C118" s="399"/>
      <c r="D118" s="398" t="s">
        <v>89</v>
      </c>
      <c r="E118" s="449" t="s">
        <v>90</v>
      </c>
      <c r="F118" s="450"/>
      <c r="G118" s="450"/>
      <c r="H118" s="450"/>
      <c r="I118" s="450"/>
      <c r="J118" s="450"/>
      <c r="K118" s="450"/>
      <c r="L118" s="450"/>
      <c r="M118" s="451"/>
      <c r="N118" s="208" t="s">
        <v>5</v>
      </c>
      <c r="O118" s="15"/>
      <c r="P118" s="15"/>
      <c r="Q118" s="15"/>
      <c r="R118" s="15"/>
      <c r="S118" s="15"/>
      <c r="T118" s="15"/>
      <c r="U118" s="15"/>
      <c r="V118" s="390"/>
      <c r="W118" s="390"/>
      <c r="X118" s="390"/>
      <c r="Y118" s="147"/>
      <c r="Z118" s="147"/>
    </row>
    <row r="119" spans="2:26" s="19" customFormat="1" ht="21.95" customHeight="1">
      <c r="C119" s="399"/>
      <c r="D119" s="399"/>
      <c r="E119" s="449" t="s">
        <v>91</v>
      </c>
      <c r="F119" s="450"/>
      <c r="G119" s="450"/>
      <c r="H119" s="450"/>
      <c r="I119" s="450"/>
      <c r="J119" s="450"/>
      <c r="K119" s="450"/>
      <c r="L119" s="450"/>
      <c r="M119" s="451"/>
      <c r="N119" s="208" t="s">
        <v>5</v>
      </c>
      <c r="O119" s="15"/>
      <c r="P119" s="15"/>
      <c r="Q119" s="15"/>
      <c r="R119" s="15"/>
      <c r="S119" s="15"/>
      <c r="T119" s="15"/>
      <c r="U119" s="15"/>
      <c r="V119" s="390"/>
      <c r="W119" s="390"/>
      <c r="X119" s="390"/>
      <c r="Y119" s="147"/>
      <c r="Z119" s="147"/>
    </row>
    <row r="120" spans="2:26" s="19" customFormat="1" ht="21.95" customHeight="1">
      <c r="C120" s="399"/>
      <c r="D120" s="400"/>
      <c r="E120" s="449" t="s">
        <v>92</v>
      </c>
      <c r="F120" s="450"/>
      <c r="G120" s="450"/>
      <c r="H120" s="450"/>
      <c r="I120" s="450"/>
      <c r="J120" s="450"/>
      <c r="K120" s="450"/>
      <c r="L120" s="450"/>
      <c r="M120" s="451"/>
      <c r="N120" s="413" t="s">
        <v>88</v>
      </c>
      <c r="O120" s="414"/>
      <c r="P120" s="414"/>
      <c r="Q120" s="414"/>
      <c r="R120" s="414"/>
      <c r="S120" s="414"/>
      <c r="T120" s="414"/>
      <c r="U120" s="415"/>
      <c r="V120" s="390"/>
      <c r="W120" s="390"/>
      <c r="X120" s="390"/>
      <c r="Y120" s="147"/>
      <c r="Z120" s="147"/>
    </row>
    <row r="121" spans="2:26" s="19" customFormat="1" ht="21.95" customHeight="1">
      <c r="C121" s="399"/>
      <c r="D121" s="398" t="s">
        <v>93</v>
      </c>
      <c r="E121" s="449" t="s">
        <v>94</v>
      </c>
      <c r="F121" s="450"/>
      <c r="G121" s="450"/>
      <c r="H121" s="450"/>
      <c r="I121" s="450"/>
      <c r="J121" s="450"/>
      <c r="K121" s="450"/>
      <c r="L121" s="450"/>
      <c r="M121" s="451"/>
      <c r="N121" s="208" t="s">
        <v>5</v>
      </c>
      <c r="O121" s="15"/>
      <c r="P121" s="15"/>
      <c r="Q121" s="15"/>
      <c r="R121" s="15"/>
      <c r="S121" s="15"/>
      <c r="T121" s="15"/>
      <c r="U121" s="15"/>
      <c r="V121" s="390"/>
      <c r="W121" s="390"/>
      <c r="X121" s="390"/>
      <c r="Y121" s="147"/>
      <c r="Z121" s="147"/>
    </row>
    <row r="122" spans="2:26" s="19" customFormat="1" ht="21.95" customHeight="1">
      <c r="C122" s="399"/>
      <c r="D122" s="399"/>
      <c r="E122" s="449" t="s">
        <v>95</v>
      </c>
      <c r="F122" s="450"/>
      <c r="G122" s="450"/>
      <c r="H122" s="450"/>
      <c r="I122" s="450"/>
      <c r="J122" s="450"/>
      <c r="K122" s="450"/>
      <c r="L122" s="450"/>
      <c r="M122" s="451"/>
      <c r="N122" s="413" t="s">
        <v>88</v>
      </c>
      <c r="O122" s="414"/>
      <c r="P122" s="414"/>
      <c r="Q122" s="414"/>
      <c r="R122" s="414"/>
      <c r="S122" s="414"/>
      <c r="T122" s="414"/>
      <c r="U122" s="415"/>
      <c r="V122" s="390"/>
      <c r="W122" s="390"/>
      <c r="X122" s="390"/>
      <c r="Y122" s="147"/>
      <c r="Z122" s="147"/>
    </row>
    <row r="123" spans="2:26" s="19" customFormat="1" ht="21.95" customHeight="1">
      <c r="C123" s="399"/>
      <c r="D123" s="400"/>
      <c r="E123" s="449" t="s">
        <v>96</v>
      </c>
      <c r="F123" s="450"/>
      <c r="G123" s="450"/>
      <c r="H123" s="450"/>
      <c r="I123" s="450"/>
      <c r="J123" s="450"/>
      <c r="K123" s="450"/>
      <c r="L123" s="450"/>
      <c r="M123" s="451"/>
      <c r="N123" s="413" t="s">
        <v>88</v>
      </c>
      <c r="O123" s="414"/>
      <c r="P123" s="414"/>
      <c r="Q123" s="414"/>
      <c r="R123" s="414"/>
      <c r="S123" s="414"/>
      <c r="T123" s="414"/>
      <c r="U123" s="415"/>
      <c r="V123" s="390"/>
      <c r="W123" s="390"/>
      <c r="X123" s="390"/>
      <c r="Y123" s="147"/>
      <c r="Z123" s="147"/>
    </row>
    <row r="124" spans="2:26" s="19" customFormat="1" ht="21.95" customHeight="1">
      <c r="C124" s="399"/>
      <c r="D124" s="398" t="s">
        <v>97</v>
      </c>
      <c r="E124" s="449" t="s">
        <v>98</v>
      </c>
      <c r="F124" s="450"/>
      <c r="G124" s="450"/>
      <c r="H124" s="450"/>
      <c r="I124" s="450"/>
      <c r="J124" s="450"/>
      <c r="K124" s="450"/>
      <c r="L124" s="450"/>
      <c r="M124" s="451"/>
      <c r="N124" s="125"/>
      <c r="O124" s="142"/>
      <c r="P124" s="142"/>
      <c r="Q124" s="142"/>
      <c r="R124" s="142"/>
      <c r="S124" s="142"/>
      <c r="T124" s="142"/>
      <c r="U124" s="142"/>
      <c r="V124" s="390"/>
      <c r="W124" s="390"/>
      <c r="X124" s="390"/>
      <c r="Y124" s="147"/>
      <c r="Z124" s="147"/>
    </row>
    <row r="125" spans="2:26" s="19" customFormat="1" ht="21.95" customHeight="1">
      <c r="C125" s="399"/>
      <c r="D125" s="399"/>
      <c r="E125" s="449" t="s">
        <v>99</v>
      </c>
      <c r="F125" s="450"/>
      <c r="G125" s="450"/>
      <c r="H125" s="450"/>
      <c r="I125" s="450"/>
      <c r="J125" s="450"/>
      <c r="K125" s="450"/>
      <c r="L125" s="450"/>
      <c r="M125" s="451"/>
      <c r="N125" s="454"/>
      <c r="O125" s="455"/>
      <c r="P125" s="455"/>
      <c r="Q125" s="455"/>
      <c r="R125" s="455"/>
      <c r="S125" s="455"/>
      <c r="T125" s="455"/>
      <c r="U125" s="456"/>
      <c r="V125" s="35"/>
      <c r="W125" s="35"/>
      <c r="X125" s="35"/>
      <c r="Y125" s="35"/>
      <c r="Z125" s="35"/>
    </row>
    <row r="126" spans="2:26" s="19" customFormat="1" ht="21.95" customHeight="1">
      <c r="C126" s="399"/>
      <c r="D126" s="400"/>
      <c r="E126" s="449" t="s">
        <v>100</v>
      </c>
      <c r="F126" s="450"/>
      <c r="G126" s="450"/>
      <c r="H126" s="450"/>
      <c r="I126" s="450"/>
      <c r="J126" s="450"/>
      <c r="K126" s="450"/>
      <c r="L126" s="450"/>
      <c r="M126" s="451"/>
      <c r="N126" s="454"/>
      <c r="O126" s="455"/>
      <c r="P126" s="455"/>
      <c r="Q126" s="455"/>
      <c r="R126" s="455"/>
      <c r="S126" s="455"/>
      <c r="T126" s="455"/>
      <c r="U126" s="456"/>
      <c r="V126" s="35"/>
      <c r="W126" s="35"/>
      <c r="X126" s="35"/>
      <c r="Y126" s="35"/>
      <c r="Z126" s="35"/>
    </row>
    <row r="127" spans="2:26" s="19" customFormat="1" ht="21.95" customHeight="1">
      <c r="B127" s="22"/>
      <c r="C127" s="400"/>
      <c r="D127" s="148" t="s">
        <v>101</v>
      </c>
      <c r="E127" s="449" t="s">
        <v>102</v>
      </c>
      <c r="F127" s="450"/>
      <c r="G127" s="450"/>
      <c r="H127" s="450"/>
      <c r="I127" s="450"/>
      <c r="J127" s="450"/>
      <c r="K127" s="450"/>
      <c r="L127" s="450"/>
      <c r="M127" s="451"/>
      <c r="N127" s="413" t="s">
        <v>103</v>
      </c>
      <c r="O127" s="414"/>
      <c r="P127" s="414"/>
      <c r="Q127" s="414"/>
      <c r="R127" s="414"/>
      <c r="S127" s="414"/>
      <c r="T127" s="414"/>
      <c r="U127" s="415"/>
      <c r="V127" s="35"/>
      <c r="W127" s="35"/>
      <c r="X127" s="35"/>
      <c r="Y127" s="35"/>
      <c r="Z127" s="35"/>
    </row>
    <row r="128" spans="2:26" s="19" customFormat="1" ht="21.95" customHeight="1">
      <c r="C128" s="366" t="s">
        <v>104</v>
      </c>
      <c r="D128" s="367"/>
      <c r="E128" s="367"/>
      <c r="F128" s="367"/>
      <c r="G128" s="367"/>
      <c r="H128" s="367"/>
      <c r="I128" s="367"/>
      <c r="J128" s="367"/>
      <c r="K128" s="367"/>
      <c r="L128" s="367"/>
      <c r="M128" s="368"/>
      <c r="N128" s="208" t="s">
        <v>5</v>
      </c>
      <c r="O128" s="143" t="str">
        <f t="shared" ref="O128" si="7">IF(N128="○","","※必ず選択してください。")</f>
        <v/>
      </c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</row>
    <row r="129" spans="3:26" s="151" customFormat="1" ht="21.95" customHeight="1">
      <c r="C129" s="149" t="s">
        <v>105</v>
      </c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</row>
    <row r="130" spans="3:26" s="155" customFormat="1" ht="21.95" customHeight="1">
      <c r="C130" s="152" t="s">
        <v>106</v>
      </c>
      <c r="D130" s="153"/>
      <c r="E130" s="153"/>
      <c r="F130" s="153"/>
      <c r="G130" s="153"/>
      <c r="H130" s="153"/>
      <c r="I130" s="153"/>
      <c r="J130" s="153"/>
      <c r="K130" s="153"/>
      <c r="L130" s="153"/>
      <c r="M130" s="18"/>
      <c r="N130" s="18"/>
      <c r="O130" s="153"/>
      <c r="P130" s="18"/>
      <c r="Q130" s="153"/>
      <c r="R130" s="28"/>
      <c r="S130" s="153"/>
      <c r="T130" s="28"/>
      <c r="U130" s="153"/>
      <c r="V130" s="28"/>
      <c r="W130" s="153"/>
      <c r="X130" s="28"/>
      <c r="Y130" s="28"/>
      <c r="Z130" s="154"/>
    </row>
    <row r="131" spans="3:26" s="155" customFormat="1" ht="21.95" customHeight="1">
      <c r="C131" s="208"/>
      <c r="D131" s="156" t="s">
        <v>107</v>
      </c>
      <c r="E131" s="153"/>
      <c r="F131" s="18"/>
      <c r="G131" s="153"/>
      <c r="H131" s="153"/>
      <c r="I131" s="153"/>
      <c r="J131" s="153"/>
      <c r="K131" s="153"/>
      <c r="L131" s="153"/>
      <c r="M131" s="153"/>
      <c r="N131" s="208"/>
      <c r="O131" s="156" t="s">
        <v>108</v>
      </c>
      <c r="P131" s="28"/>
      <c r="Q131" s="28"/>
      <c r="R131" s="28"/>
      <c r="S131" s="28"/>
      <c r="T131" s="28"/>
      <c r="U131" s="28"/>
      <c r="V131" s="28"/>
      <c r="W131" s="28"/>
      <c r="X131" s="18"/>
      <c r="Y131" s="18"/>
      <c r="Z131" s="154"/>
    </row>
    <row r="132" spans="3:26" s="155" customFormat="1" ht="21.95" customHeight="1">
      <c r="C132" s="208" t="s">
        <v>5</v>
      </c>
      <c r="D132" s="156" t="s">
        <v>109</v>
      </c>
      <c r="E132" s="153"/>
      <c r="F132" s="18"/>
      <c r="G132" s="153"/>
      <c r="H132" s="153"/>
      <c r="I132" s="153"/>
      <c r="J132" s="153"/>
      <c r="K132" s="153"/>
      <c r="L132" s="153"/>
      <c r="M132" s="153"/>
      <c r="N132" s="208"/>
      <c r="O132" s="452" t="s">
        <v>110</v>
      </c>
      <c r="P132" s="453"/>
      <c r="Q132" s="453"/>
      <c r="R132" s="453"/>
      <c r="S132" s="453"/>
      <c r="T132" s="453"/>
      <c r="U132" s="453"/>
      <c r="V132" s="453"/>
      <c r="W132" s="453"/>
      <c r="X132" s="453"/>
      <c r="Y132" s="157"/>
      <c r="Z132" s="154"/>
    </row>
    <row r="133" spans="3:26" s="155" customFormat="1" ht="21.95" customHeight="1">
      <c r="C133" s="208"/>
      <c r="D133" s="156" t="s">
        <v>111</v>
      </c>
      <c r="E133" s="153"/>
      <c r="F133" s="18"/>
      <c r="G133" s="153"/>
      <c r="H133" s="153"/>
      <c r="I133" s="153"/>
      <c r="J133" s="153"/>
      <c r="K133" s="153"/>
      <c r="L133" s="153"/>
      <c r="M133" s="153"/>
      <c r="N133" s="208"/>
      <c r="O133" s="156" t="s">
        <v>112</v>
      </c>
      <c r="P133" s="28"/>
      <c r="Q133" s="18"/>
      <c r="R133" s="439"/>
      <c r="S133" s="440"/>
      <c r="T133" s="440"/>
      <c r="U133" s="440"/>
      <c r="V133" s="440"/>
      <c r="W133" s="441"/>
      <c r="X133" s="18"/>
      <c r="Y133" s="18"/>
      <c r="Z133" s="154"/>
    </row>
    <row r="134" spans="3:26" s="155" customFormat="1" ht="21.95" customHeight="1">
      <c r="C134" s="158" t="s">
        <v>113</v>
      </c>
      <c r="D134" s="153"/>
      <c r="E134" s="153"/>
      <c r="F134" s="153"/>
      <c r="G134" s="153"/>
      <c r="H134" s="153"/>
      <c r="I134" s="153"/>
      <c r="J134" s="153"/>
      <c r="K134" s="153"/>
      <c r="L134" s="153"/>
      <c r="M134" s="18"/>
      <c r="N134" s="159"/>
      <c r="O134" s="18"/>
      <c r="P134" s="153"/>
      <c r="Q134" s="28"/>
      <c r="R134" s="153"/>
      <c r="S134" s="28"/>
      <c r="T134" s="153"/>
      <c r="U134" s="28"/>
      <c r="V134" s="153"/>
      <c r="W134" s="28"/>
      <c r="X134" s="18"/>
      <c r="Y134" s="18"/>
      <c r="Z134" s="154"/>
    </row>
    <row r="135" spans="3:26" s="155" customFormat="1" ht="21.95" customHeight="1">
      <c r="C135" s="208"/>
      <c r="D135" s="156" t="s">
        <v>114</v>
      </c>
      <c r="E135" s="18"/>
      <c r="F135" s="153"/>
      <c r="G135" s="153"/>
      <c r="H135" s="153"/>
      <c r="I135" s="153"/>
      <c r="J135" s="153"/>
      <c r="K135" s="153"/>
      <c r="L135" s="153"/>
      <c r="M135" s="153"/>
      <c r="N135" s="208"/>
      <c r="O135" s="156" t="s">
        <v>115</v>
      </c>
      <c r="P135" s="28"/>
      <c r="Q135" s="28"/>
      <c r="R135" s="28"/>
      <c r="S135" s="28"/>
      <c r="T135" s="28"/>
      <c r="U135" s="28"/>
      <c r="V135" s="28"/>
      <c r="W135" s="28"/>
      <c r="X135" s="18"/>
      <c r="Y135" s="18"/>
      <c r="Z135" s="154"/>
    </row>
    <row r="136" spans="3:26" s="155" customFormat="1" ht="21.95" customHeight="1">
      <c r="C136" s="208" t="s">
        <v>5</v>
      </c>
      <c r="D136" s="156" t="s">
        <v>116</v>
      </c>
      <c r="E136" s="18"/>
      <c r="F136" s="153"/>
      <c r="G136" s="153"/>
      <c r="H136" s="153"/>
      <c r="I136" s="153"/>
      <c r="J136" s="153"/>
      <c r="K136" s="153"/>
      <c r="L136" s="153"/>
      <c r="M136" s="153"/>
      <c r="N136" s="208"/>
      <c r="O136" s="156" t="s">
        <v>117</v>
      </c>
      <c r="P136" s="28"/>
      <c r="Q136" s="18"/>
      <c r="R136" s="439"/>
      <c r="S136" s="440"/>
      <c r="T136" s="440"/>
      <c r="U136" s="440"/>
      <c r="V136" s="440"/>
      <c r="W136" s="441"/>
      <c r="X136" s="18"/>
      <c r="Y136" s="18"/>
      <c r="Z136" s="154"/>
    </row>
    <row r="137" spans="3:26" s="155" customFormat="1" ht="21.95" customHeight="1">
      <c r="C137" s="208"/>
      <c r="D137" s="156" t="s">
        <v>118</v>
      </c>
      <c r="E137" s="18"/>
      <c r="F137" s="153"/>
      <c r="G137" s="153"/>
      <c r="H137" s="153"/>
      <c r="I137" s="153"/>
      <c r="J137" s="153"/>
      <c r="K137" s="153"/>
      <c r="L137" s="153"/>
      <c r="M137" s="153"/>
      <c r="N137" s="18"/>
      <c r="O137" s="159"/>
      <c r="P137" s="153" t="s">
        <v>119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154"/>
    </row>
    <row r="138" spans="3:26" s="155" customFormat="1" ht="21.95" customHeight="1">
      <c r="C138" s="158" t="s">
        <v>120</v>
      </c>
      <c r="D138" s="153"/>
      <c r="E138" s="153"/>
      <c r="F138" s="153"/>
      <c r="G138" s="153"/>
      <c r="H138" s="153"/>
      <c r="I138" s="153"/>
      <c r="J138" s="153"/>
      <c r="K138" s="153"/>
      <c r="L138" s="153"/>
      <c r="M138" s="18"/>
      <c r="N138" s="18"/>
      <c r="O138" s="159"/>
      <c r="P138" s="18"/>
      <c r="Q138" s="153"/>
      <c r="R138" s="28"/>
      <c r="S138" s="153"/>
      <c r="T138" s="28"/>
      <c r="U138" s="153"/>
      <c r="V138" s="28"/>
      <c r="W138" s="153"/>
      <c r="X138" s="28"/>
      <c r="Y138" s="28"/>
      <c r="Z138" s="154"/>
    </row>
    <row r="139" spans="3:26" s="155" customFormat="1" ht="21.95" customHeight="1">
      <c r="C139" s="208"/>
      <c r="D139" s="156" t="s">
        <v>121</v>
      </c>
      <c r="E139" s="18"/>
      <c r="F139" s="153"/>
      <c r="G139" s="153"/>
      <c r="H139" s="153"/>
      <c r="I139" s="153"/>
      <c r="J139" s="153"/>
      <c r="K139" s="153"/>
      <c r="L139" s="153"/>
      <c r="M139" s="153"/>
      <c r="N139" s="208"/>
      <c r="O139" s="156" t="s">
        <v>122</v>
      </c>
      <c r="P139" s="153"/>
      <c r="Q139" s="153"/>
      <c r="R139" s="153"/>
      <c r="S139" s="153"/>
      <c r="T139" s="153"/>
      <c r="U139" s="153"/>
      <c r="V139" s="18"/>
      <c r="W139" s="28"/>
      <c r="X139" s="18"/>
      <c r="Y139" s="18"/>
      <c r="Z139" s="154"/>
    </row>
    <row r="140" spans="3:26" s="155" customFormat="1" ht="21.95" customHeight="1">
      <c r="C140" s="208"/>
      <c r="D140" s="156" t="s">
        <v>123</v>
      </c>
      <c r="E140" s="18"/>
      <c r="F140" s="153"/>
      <c r="G140" s="153"/>
      <c r="H140" s="153"/>
      <c r="I140" s="153"/>
      <c r="J140" s="153"/>
      <c r="K140" s="153"/>
      <c r="L140" s="153"/>
      <c r="M140" s="153"/>
      <c r="N140" s="208"/>
      <c r="O140" s="156" t="s">
        <v>124</v>
      </c>
      <c r="P140" s="153"/>
      <c r="Q140" s="153"/>
      <c r="R140" s="153"/>
      <c r="S140" s="153"/>
      <c r="T140" s="153"/>
      <c r="U140" s="153"/>
      <c r="V140" s="18"/>
      <c r="W140" s="28"/>
      <c r="X140" s="18"/>
      <c r="Y140" s="18"/>
      <c r="Z140" s="154"/>
    </row>
    <row r="141" spans="3:26" s="155" customFormat="1" ht="21.95" customHeight="1">
      <c r="C141" s="208" t="s">
        <v>5</v>
      </c>
      <c r="D141" s="156" t="s">
        <v>125</v>
      </c>
      <c r="E141" s="18"/>
      <c r="F141" s="153"/>
      <c r="G141" s="153"/>
      <c r="H141" s="153"/>
      <c r="I141" s="153"/>
      <c r="J141" s="153"/>
      <c r="K141" s="153"/>
      <c r="L141" s="153"/>
      <c r="M141" s="153"/>
      <c r="N141" s="208"/>
      <c r="O141" s="156" t="s">
        <v>126</v>
      </c>
      <c r="P141" s="153"/>
      <c r="Q141" s="18"/>
      <c r="R141" s="439"/>
      <c r="S141" s="440"/>
      <c r="T141" s="440"/>
      <c r="U141" s="440"/>
      <c r="V141" s="440"/>
      <c r="W141" s="441"/>
      <c r="X141" s="18"/>
      <c r="Y141" s="18"/>
      <c r="Z141" s="154"/>
    </row>
    <row r="142" spans="3:26" s="155" customFormat="1" ht="21.95" customHeight="1">
      <c r="C142" s="208"/>
      <c r="D142" s="156" t="s">
        <v>127</v>
      </c>
      <c r="E142" s="18"/>
      <c r="F142" s="18"/>
      <c r="G142" s="18"/>
      <c r="H142" s="18"/>
      <c r="I142" s="18"/>
      <c r="J142" s="18"/>
      <c r="K142" s="18"/>
      <c r="L142" s="18"/>
      <c r="M142" s="18"/>
      <c r="N142" s="159"/>
      <c r="O142" s="153" t="s">
        <v>119</v>
      </c>
      <c r="P142" s="28"/>
      <c r="Q142" s="18"/>
      <c r="R142" s="18"/>
      <c r="S142" s="18"/>
      <c r="T142" s="18"/>
      <c r="U142" s="18"/>
      <c r="V142" s="18"/>
      <c r="W142" s="18"/>
      <c r="X142" s="18"/>
      <c r="Y142" s="18"/>
      <c r="Z142" s="154"/>
    </row>
    <row r="143" spans="3:26" s="155" customFormat="1" ht="21.95" customHeight="1">
      <c r="C143" s="442" t="s">
        <v>128</v>
      </c>
      <c r="D143" s="442"/>
      <c r="E143" s="442"/>
      <c r="F143" s="442"/>
      <c r="G143" s="442"/>
      <c r="H143" s="442"/>
      <c r="I143" s="442"/>
      <c r="J143" s="442"/>
      <c r="K143" s="442"/>
      <c r="L143" s="442"/>
      <c r="M143" s="442"/>
      <c r="N143" s="442"/>
      <c r="O143" s="442"/>
      <c r="P143" s="442"/>
      <c r="Q143" s="442"/>
      <c r="R143" s="442"/>
      <c r="S143" s="442"/>
      <c r="T143" s="442"/>
      <c r="U143" s="442"/>
      <c r="V143" s="442"/>
      <c r="W143" s="442"/>
      <c r="X143" s="442"/>
      <c r="Y143" s="160"/>
      <c r="Z143" s="154"/>
    </row>
    <row r="144" spans="3:26" s="155" customFormat="1" ht="21.95" customHeight="1">
      <c r="C144" s="208" t="s">
        <v>5</v>
      </c>
      <c r="D144" s="443" t="s">
        <v>129</v>
      </c>
      <c r="E144" s="444"/>
      <c r="F144" s="444"/>
      <c r="G144" s="444"/>
      <c r="H144" s="444"/>
      <c r="I144" s="444"/>
      <c r="J144" s="444"/>
      <c r="K144" s="444"/>
      <c r="L144" s="444"/>
      <c r="M144" s="445"/>
      <c r="N144" s="208"/>
      <c r="O144" s="426" t="s">
        <v>130</v>
      </c>
      <c r="P144" s="427"/>
      <c r="Q144" s="427"/>
      <c r="R144" s="427"/>
      <c r="S144" s="427"/>
      <c r="T144" s="427"/>
      <c r="U144" s="427"/>
      <c r="V144" s="427"/>
      <c r="W144" s="427"/>
      <c r="X144" s="18"/>
      <c r="Y144" s="18"/>
      <c r="Z144" s="154"/>
    </row>
    <row r="145" spans="2:29" s="155" customFormat="1" ht="21.95" customHeight="1">
      <c r="C145" s="208"/>
      <c r="D145" s="446" t="s">
        <v>131</v>
      </c>
      <c r="E145" s="447"/>
      <c r="F145" s="447"/>
      <c r="G145" s="447"/>
      <c r="H145" s="447"/>
      <c r="I145" s="447"/>
      <c r="J145" s="447"/>
      <c r="K145" s="447"/>
      <c r="L145" s="447"/>
      <c r="M145" s="448"/>
      <c r="N145" s="208"/>
      <c r="O145" s="161" t="s">
        <v>132</v>
      </c>
      <c r="P145" s="162"/>
      <c r="Q145" s="25"/>
      <c r="R145" s="25"/>
      <c r="S145" s="25"/>
      <c r="T145" s="25"/>
      <c r="U145" s="25"/>
      <c r="V145" s="25"/>
      <c r="W145" s="25"/>
      <c r="X145" s="18"/>
      <c r="Y145" s="18"/>
      <c r="Z145" s="154"/>
    </row>
    <row r="146" spans="2:29" s="155" customFormat="1" ht="21.95" customHeight="1">
      <c r="C146" s="208"/>
      <c r="D146" s="443" t="s">
        <v>133</v>
      </c>
      <c r="E146" s="444"/>
      <c r="F146" s="444"/>
      <c r="G146" s="444"/>
      <c r="H146" s="444"/>
      <c r="I146" s="444"/>
      <c r="J146" s="444"/>
      <c r="K146" s="444"/>
      <c r="L146" s="444"/>
      <c r="M146" s="445"/>
      <c r="N146" s="208"/>
      <c r="O146" s="163" t="s">
        <v>134</v>
      </c>
      <c r="P146" s="153"/>
      <c r="Q146" s="18"/>
      <c r="R146" s="439"/>
      <c r="S146" s="440"/>
      <c r="T146" s="440"/>
      <c r="U146" s="440"/>
      <c r="V146" s="440"/>
      <c r="W146" s="441"/>
      <c r="X146" s="18"/>
      <c r="Y146" s="18"/>
      <c r="Z146" s="154"/>
    </row>
    <row r="147" spans="2:29" s="155" customFormat="1" ht="21.95" customHeight="1">
      <c r="C147" s="208"/>
      <c r="D147" s="426" t="s">
        <v>135</v>
      </c>
      <c r="E147" s="427"/>
      <c r="F147" s="427"/>
      <c r="G147" s="427"/>
      <c r="H147" s="427"/>
      <c r="I147" s="427"/>
      <c r="J147" s="427"/>
      <c r="K147" s="427"/>
      <c r="L147" s="427"/>
      <c r="M147" s="427"/>
      <c r="N147" s="18"/>
      <c r="O147" s="159" t="s">
        <v>119</v>
      </c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154"/>
    </row>
    <row r="148" spans="2:29" s="155" customFormat="1" ht="9" customHeight="1">
      <c r="C148" s="15"/>
      <c r="D148" s="11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5"/>
      <c r="P148" s="164"/>
      <c r="Q148" s="164"/>
      <c r="R148" s="164"/>
      <c r="S148" s="164"/>
      <c r="T148" s="164"/>
      <c r="U148" s="164"/>
      <c r="V148" s="164"/>
      <c r="W148" s="164"/>
      <c r="X148" s="164"/>
      <c r="Y148" s="164"/>
      <c r="Z148" s="154"/>
    </row>
    <row r="149" spans="2:29" ht="24" customHeight="1">
      <c r="B149" s="16" t="s">
        <v>136</v>
      </c>
      <c r="C149" s="165"/>
      <c r="L149" s="166"/>
    </row>
    <row r="150" spans="2:29" s="19" customFormat="1" ht="24" customHeight="1">
      <c r="B150" s="16" t="s">
        <v>137</v>
      </c>
      <c r="C150" s="167"/>
      <c r="L150" s="168" t="s">
        <v>73</v>
      </c>
    </row>
    <row r="151" spans="2:29" ht="11.1" customHeight="1">
      <c r="C151" s="374" t="s">
        <v>74</v>
      </c>
      <c r="D151" s="374"/>
      <c r="E151" s="374"/>
      <c r="F151" s="428" t="s">
        <v>75</v>
      </c>
      <c r="G151" s="429"/>
      <c r="H151" s="429"/>
      <c r="I151" s="429"/>
      <c r="J151" s="429"/>
      <c r="K151" s="429"/>
      <c r="L151" s="429"/>
      <c r="M151" s="429"/>
      <c r="N151" s="429"/>
      <c r="O151" s="430"/>
      <c r="P151" s="381" t="s">
        <v>76</v>
      </c>
      <c r="Q151" s="169"/>
      <c r="R151" s="169"/>
      <c r="S151" s="169"/>
      <c r="T151" s="169"/>
      <c r="U151" s="169"/>
      <c r="V151" s="169"/>
      <c r="W151" s="169"/>
      <c r="X151" s="169"/>
      <c r="Y151" s="169"/>
      <c r="Z151" s="169"/>
      <c r="AA151" s="169"/>
    </row>
    <row r="152" spans="2:29" s="19" customFormat="1" ht="11.1" customHeight="1">
      <c r="C152" s="374"/>
      <c r="D152" s="374"/>
      <c r="E152" s="374"/>
      <c r="F152" s="431"/>
      <c r="G152" s="432"/>
      <c r="H152" s="432"/>
      <c r="I152" s="432"/>
      <c r="J152" s="432"/>
      <c r="K152" s="432"/>
      <c r="L152" s="432"/>
      <c r="M152" s="432"/>
      <c r="N152" s="432"/>
      <c r="O152" s="433"/>
      <c r="P152" s="381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142"/>
    </row>
    <row r="153" spans="2:29" s="19" customFormat="1" ht="21.95" customHeight="1">
      <c r="C153" s="400" t="s">
        <v>138</v>
      </c>
      <c r="D153" s="435" t="s">
        <v>139</v>
      </c>
      <c r="E153" s="436"/>
      <c r="F153" s="366" t="s">
        <v>140</v>
      </c>
      <c r="G153" s="367"/>
      <c r="H153" s="367"/>
      <c r="I153" s="367"/>
      <c r="J153" s="367"/>
      <c r="K153" s="367"/>
      <c r="L153" s="367"/>
      <c r="M153" s="367"/>
      <c r="N153" s="367"/>
      <c r="O153" s="368"/>
      <c r="P153" s="208" t="s">
        <v>5</v>
      </c>
      <c r="Q153" s="419" t="str">
        <f>IF(COUNTIF(P153:P156,"○")=0,"※24～27のうち該当する活動項目を全て選択してください。","")</f>
        <v/>
      </c>
      <c r="R153" s="420"/>
      <c r="S153" s="420"/>
      <c r="T153" s="420"/>
      <c r="U153" s="420"/>
      <c r="V153" s="420"/>
      <c r="W153" s="420"/>
      <c r="X153" s="420"/>
      <c r="Y153" s="170"/>
      <c r="Z153" s="170"/>
      <c r="AA153" s="170"/>
      <c r="AB153" s="170"/>
      <c r="AC153" s="171"/>
    </row>
    <row r="154" spans="2:29" s="19" customFormat="1" ht="21.95" customHeight="1">
      <c r="C154" s="434"/>
      <c r="D154" s="437"/>
      <c r="E154" s="438"/>
      <c r="F154" s="366" t="s">
        <v>141</v>
      </c>
      <c r="G154" s="367"/>
      <c r="H154" s="367"/>
      <c r="I154" s="367"/>
      <c r="J154" s="367"/>
      <c r="K154" s="367"/>
      <c r="L154" s="367"/>
      <c r="M154" s="367"/>
      <c r="N154" s="367"/>
      <c r="O154" s="368"/>
      <c r="P154" s="208" t="s">
        <v>5</v>
      </c>
      <c r="Q154" s="419"/>
      <c r="R154" s="420"/>
      <c r="S154" s="420"/>
      <c r="T154" s="420"/>
      <c r="U154" s="420"/>
      <c r="V154" s="420"/>
      <c r="W154" s="420"/>
      <c r="X154" s="420"/>
      <c r="Y154" s="170"/>
      <c r="Z154" s="170"/>
      <c r="AA154" s="170"/>
      <c r="AB154" s="170"/>
      <c r="AC154" s="171"/>
    </row>
    <row r="155" spans="2:29" s="19" customFormat="1" ht="21.95" customHeight="1">
      <c r="C155" s="434"/>
      <c r="D155" s="437"/>
      <c r="E155" s="438"/>
      <c r="F155" s="366" t="s">
        <v>142</v>
      </c>
      <c r="G155" s="367"/>
      <c r="H155" s="367"/>
      <c r="I155" s="367"/>
      <c r="J155" s="367"/>
      <c r="K155" s="367"/>
      <c r="L155" s="367"/>
      <c r="M155" s="367"/>
      <c r="N155" s="367"/>
      <c r="O155" s="368"/>
      <c r="P155" s="208" t="s">
        <v>5</v>
      </c>
      <c r="Q155" s="419"/>
      <c r="R155" s="420"/>
      <c r="S155" s="420"/>
      <c r="T155" s="420"/>
      <c r="U155" s="420"/>
      <c r="V155" s="420"/>
      <c r="W155" s="420"/>
      <c r="X155" s="420"/>
      <c r="Y155" s="170"/>
      <c r="Z155" s="170"/>
      <c r="AA155" s="170"/>
      <c r="AB155" s="170"/>
      <c r="AC155" s="171"/>
    </row>
    <row r="156" spans="2:29" s="19" customFormat="1" ht="21.95" customHeight="1">
      <c r="C156" s="434"/>
      <c r="D156" s="437"/>
      <c r="E156" s="438"/>
      <c r="F156" s="366" t="s">
        <v>143</v>
      </c>
      <c r="G156" s="367"/>
      <c r="H156" s="367"/>
      <c r="I156" s="367"/>
      <c r="J156" s="367"/>
      <c r="K156" s="367"/>
      <c r="L156" s="367"/>
      <c r="M156" s="367"/>
      <c r="N156" s="367"/>
      <c r="O156" s="368"/>
      <c r="P156" s="125"/>
      <c r="Q156" s="419"/>
      <c r="R156" s="420"/>
      <c r="S156" s="420"/>
      <c r="T156" s="420"/>
      <c r="U156" s="420"/>
      <c r="V156" s="420"/>
      <c r="W156" s="420"/>
      <c r="X156" s="420"/>
      <c r="Y156" s="170"/>
      <c r="Z156" s="170"/>
      <c r="AA156" s="170"/>
      <c r="AB156" s="170"/>
      <c r="AC156" s="171"/>
    </row>
    <row r="157" spans="2:29" s="19" customFormat="1" ht="21.95" customHeight="1">
      <c r="C157" s="434"/>
      <c r="D157" s="437"/>
      <c r="E157" s="438"/>
      <c r="F157" s="366" t="s">
        <v>144</v>
      </c>
      <c r="G157" s="367"/>
      <c r="H157" s="367"/>
      <c r="I157" s="367"/>
      <c r="J157" s="367"/>
      <c r="K157" s="367"/>
      <c r="L157" s="367"/>
      <c r="M157" s="367"/>
      <c r="N157" s="367"/>
      <c r="O157" s="368"/>
      <c r="P157" s="208" t="s">
        <v>5</v>
      </c>
      <c r="Q157" s="143" t="str">
        <f t="shared" ref="Q157" si="8">IF(P157="○","","※必ず選択してください。")</f>
        <v/>
      </c>
      <c r="R157" s="142"/>
      <c r="S157" s="142"/>
      <c r="T157" s="142"/>
      <c r="U157" s="142"/>
      <c r="V157" s="142"/>
      <c r="W157" s="142"/>
      <c r="X157" s="142"/>
      <c r="Y157" s="142"/>
      <c r="Z157" s="142"/>
      <c r="AA157" s="142"/>
    </row>
    <row r="158" spans="2:29" s="155" customFormat="1" ht="21.95" customHeight="1">
      <c r="C158" s="434"/>
      <c r="D158" s="421" t="s">
        <v>80</v>
      </c>
      <c r="E158" s="422"/>
      <c r="F158" s="423" t="s">
        <v>145</v>
      </c>
      <c r="G158" s="424"/>
      <c r="H158" s="424"/>
      <c r="I158" s="424"/>
      <c r="J158" s="424"/>
      <c r="K158" s="424"/>
      <c r="L158" s="424"/>
      <c r="M158" s="424"/>
      <c r="N158" s="424"/>
      <c r="O158" s="425"/>
      <c r="P158" s="413" t="s">
        <v>146</v>
      </c>
      <c r="Q158" s="414"/>
      <c r="R158" s="414"/>
      <c r="S158" s="414"/>
      <c r="T158" s="414"/>
      <c r="U158" s="414"/>
      <c r="V158" s="414"/>
      <c r="W158" s="415"/>
      <c r="X158" s="172"/>
      <c r="Y158" s="173"/>
      <c r="Z158" s="173"/>
      <c r="AA158" s="173"/>
    </row>
    <row r="159" spans="2:29" s="19" customFormat="1" ht="21.95" customHeight="1">
      <c r="C159" s="434"/>
      <c r="D159" s="401" t="s">
        <v>83</v>
      </c>
      <c r="E159" s="402"/>
      <c r="F159" s="366" t="s">
        <v>147</v>
      </c>
      <c r="G159" s="367"/>
      <c r="H159" s="367"/>
      <c r="I159" s="367"/>
      <c r="J159" s="367"/>
      <c r="K159" s="367"/>
      <c r="L159" s="367"/>
      <c r="M159" s="367"/>
      <c r="N159" s="367"/>
      <c r="O159" s="368"/>
      <c r="P159" s="413" t="s">
        <v>148</v>
      </c>
      <c r="Q159" s="414"/>
      <c r="R159" s="414"/>
      <c r="S159" s="414"/>
      <c r="T159" s="414"/>
      <c r="U159" s="414"/>
      <c r="V159" s="414"/>
      <c r="W159" s="415"/>
      <c r="X159" s="174"/>
    </row>
    <row r="160" spans="2:29" s="19" customFormat="1" ht="21.95" customHeight="1">
      <c r="C160" s="434"/>
      <c r="D160" s="403"/>
      <c r="E160" s="404"/>
      <c r="F160" s="366" t="s">
        <v>149</v>
      </c>
      <c r="G160" s="367"/>
      <c r="H160" s="367"/>
      <c r="I160" s="367"/>
      <c r="J160" s="367"/>
      <c r="K160" s="367"/>
      <c r="L160" s="367"/>
      <c r="M160" s="367"/>
      <c r="N160" s="367"/>
      <c r="O160" s="368"/>
      <c r="P160" s="413" t="s">
        <v>148</v>
      </c>
      <c r="Q160" s="414"/>
      <c r="R160" s="414"/>
      <c r="S160" s="414"/>
      <c r="T160" s="414"/>
      <c r="U160" s="414"/>
      <c r="V160" s="414"/>
      <c r="W160" s="415"/>
      <c r="X160" s="174"/>
    </row>
    <row r="161" spans="2:30" s="19" customFormat="1" ht="21.95" customHeight="1">
      <c r="C161" s="434"/>
      <c r="D161" s="403"/>
      <c r="E161" s="404"/>
      <c r="F161" s="366" t="s">
        <v>150</v>
      </c>
      <c r="G161" s="367"/>
      <c r="H161" s="367"/>
      <c r="I161" s="367"/>
      <c r="J161" s="367"/>
      <c r="K161" s="367"/>
      <c r="L161" s="367"/>
      <c r="M161" s="367"/>
      <c r="N161" s="367"/>
      <c r="O161" s="368"/>
      <c r="P161" s="413" t="s">
        <v>148</v>
      </c>
      <c r="Q161" s="414"/>
      <c r="R161" s="414"/>
      <c r="S161" s="414"/>
      <c r="T161" s="414"/>
      <c r="U161" s="414"/>
      <c r="V161" s="414"/>
      <c r="W161" s="415"/>
      <c r="X161" s="174"/>
    </row>
    <row r="162" spans="2:30" s="19" customFormat="1" ht="21.95" customHeight="1">
      <c r="C162" s="434"/>
      <c r="D162" s="403"/>
      <c r="E162" s="404"/>
      <c r="F162" s="366" t="s">
        <v>151</v>
      </c>
      <c r="G162" s="367"/>
      <c r="H162" s="367"/>
      <c r="I162" s="367"/>
      <c r="J162" s="367"/>
      <c r="K162" s="367"/>
      <c r="L162" s="367"/>
      <c r="M162" s="367"/>
      <c r="N162" s="367"/>
      <c r="O162" s="368"/>
      <c r="P162" s="416"/>
      <c r="Q162" s="417"/>
      <c r="R162" s="417"/>
      <c r="S162" s="417"/>
      <c r="T162" s="417"/>
      <c r="U162" s="417"/>
      <c r="V162" s="417"/>
      <c r="W162" s="418"/>
      <c r="X162" s="174"/>
    </row>
    <row r="163" spans="2:30" s="19" customFormat="1" ht="21.95" customHeight="1">
      <c r="C163" s="398" t="s">
        <v>152</v>
      </c>
      <c r="D163" s="401" t="s">
        <v>153</v>
      </c>
      <c r="E163" s="402"/>
      <c r="F163" s="366" t="s">
        <v>154</v>
      </c>
      <c r="G163" s="367"/>
      <c r="H163" s="367"/>
      <c r="I163" s="367"/>
      <c r="J163" s="367"/>
      <c r="K163" s="367"/>
      <c r="L163" s="367"/>
      <c r="M163" s="367"/>
      <c r="N163" s="367"/>
      <c r="O163" s="368"/>
      <c r="P163" s="146"/>
      <c r="Q163" s="389" t="str">
        <f>IF(COUNTIF(P163:P167,"○")=0,"※34～38のいずれかを選択してください。","")</f>
        <v/>
      </c>
      <c r="R163" s="390"/>
      <c r="S163" s="390"/>
      <c r="T163" s="390"/>
      <c r="U163" s="390"/>
      <c r="V163" s="390"/>
      <c r="W163" s="390"/>
      <c r="X163" s="390"/>
      <c r="Y163" s="147"/>
      <c r="Z163" s="147"/>
      <c r="AA163" s="147"/>
      <c r="AB163" s="147"/>
      <c r="AC163" s="171"/>
    </row>
    <row r="164" spans="2:30" s="19" customFormat="1" ht="21.95" customHeight="1">
      <c r="C164" s="399"/>
      <c r="D164" s="403"/>
      <c r="E164" s="404"/>
      <c r="F164" s="407" t="s">
        <v>155</v>
      </c>
      <c r="G164" s="408"/>
      <c r="H164" s="408"/>
      <c r="I164" s="408"/>
      <c r="J164" s="408"/>
      <c r="K164" s="408"/>
      <c r="L164" s="408"/>
      <c r="M164" s="408"/>
      <c r="N164" s="408"/>
      <c r="O164" s="409"/>
      <c r="P164" s="208" t="s">
        <v>5</v>
      </c>
      <c r="Q164" s="389"/>
      <c r="R164" s="390"/>
      <c r="S164" s="390"/>
      <c r="T164" s="390"/>
      <c r="U164" s="390"/>
      <c r="V164" s="390"/>
      <c r="W164" s="390"/>
      <c r="X164" s="390"/>
      <c r="Y164" s="147"/>
      <c r="Z164" s="147"/>
      <c r="AA164" s="147"/>
      <c r="AB164" s="147"/>
      <c r="AC164" s="171"/>
    </row>
    <row r="165" spans="2:30" s="19" customFormat="1" ht="21.95" customHeight="1">
      <c r="C165" s="399"/>
      <c r="D165" s="403"/>
      <c r="E165" s="404"/>
      <c r="F165" s="366" t="s">
        <v>156</v>
      </c>
      <c r="G165" s="367"/>
      <c r="H165" s="367"/>
      <c r="I165" s="367"/>
      <c r="J165" s="367"/>
      <c r="K165" s="367"/>
      <c r="L165" s="367"/>
      <c r="M165" s="367"/>
      <c r="N165" s="367"/>
      <c r="O165" s="368"/>
      <c r="P165" s="125"/>
      <c r="Q165" s="389"/>
      <c r="R165" s="390"/>
      <c r="S165" s="390"/>
      <c r="T165" s="390"/>
      <c r="U165" s="390"/>
      <c r="V165" s="390"/>
      <c r="W165" s="390"/>
      <c r="X165" s="390"/>
      <c r="Y165" s="147"/>
      <c r="Z165" s="147"/>
      <c r="AA165" s="147"/>
      <c r="AB165" s="147"/>
      <c r="AC165" s="171"/>
    </row>
    <row r="166" spans="2:30" s="19" customFormat="1" ht="36" customHeight="1">
      <c r="C166" s="399"/>
      <c r="D166" s="403"/>
      <c r="E166" s="404"/>
      <c r="F166" s="366" t="s">
        <v>157</v>
      </c>
      <c r="G166" s="367"/>
      <c r="H166" s="367"/>
      <c r="I166" s="367"/>
      <c r="J166" s="367"/>
      <c r="K166" s="367"/>
      <c r="L166" s="367"/>
      <c r="M166" s="367"/>
      <c r="N166" s="367"/>
      <c r="O166" s="368"/>
      <c r="P166" s="125"/>
      <c r="Q166" s="389"/>
      <c r="R166" s="390"/>
      <c r="S166" s="390"/>
      <c r="T166" s="390"/>
      <c r="U166" s="390"/>
      <c r="V166" s="390"/>
      <c r="W166" s="390"/>
      <c r="X166" s="390"/>
      <c r="Y166" s="147"/>
      <c r="Z166" s="147"/>
      <c r="AA166" s="147"/>
      <c r="AB166" s="147"/>
      <c r="AC166" s="171"/>
    </row>
    <row r="167" spans="2:30" s="19" customFormat="1" ht="21.95" customHeight="1">
      <c r="C167" s="399"/>
      <c r="D167" s="405"/>
      <c r="E167" s="406"/>
      <c r="F167" s="366" t="s">
        <v>158</v>
      </c>
      <c r="G167" s="367"/>
      <c r="H167" s="367"/>
      <c r="I167" s="367"/>
      <c r="J167" s="367"/>
      <c r="K167" s="367"/>
      <c r="L167" s="367"/>
      <c r="M167" s="367"/>
      <c r="N167" s="367"/>
      <c r="O167" s="368"/>
      <c r="P167" s="208"/>
      <c r="Q167" s="389"/>
      <c r="R167" s="390"/>
      <c r="S167" s="390"/>
      <c r="T167" s="390"/>
      <c r="U167" s="390"/>
      <c r="V167" s="390"/>
      <c r="W167" s="390"/>
      <c r="X167" s="390"/>
      <c r="Y167" s="147"/>
      <c r="Z167" s="147"/>
      <c r="AA167" s="147"/>
      <c r="AB167" s="147"/>
      <c r="AC167" s="171"/>
    </row>
    <row r="168" spans="2:30" s="19" customFormat="1" ht="36" customHeight="1">
      <c r="C168" s="399"/>
      <c r="D168" s="403" t="s">
        <v>83</v>
      </c>
      <c r="E168" s="404"/>
      <c r="F168" s="410" t="s">
        <v>428</v>
      </c>
      <c r="G168" s="411"/>
      <c r="H168" s="411"/>
      <c r="I168" s="411"/>
      <c r="J168" s="411"/>
      <c r="K168" s="411"/>
      <c r="L168" s="411"/>
      <c r="M168" s="411"/>
      <c r="N168" s="411"/>
      <c r="O168" s="412"/>
      <c r="P168" s="208" t="s">
        <v>5</v>
      </c>
      <c r="Q168" s="389" t="str">
        <f>IF(COUNTIF(P168:P171,"○")=0,"※実施する活動をプルダウンリストから選択し、○をしてください。","")</f>
        <v/>
      </c>
      <c r="R168" s="390"/>
      <c r="S168" s="390"/>
      <c r="T168" s="390"/>
      <c r="U168" s="390"/>
      <c r="V168" s="390"/>
      <c r="W168" s="390"/>
      <c r="X168" s="390"/>
      <c r="Y168" s="147"/>
      <c r="Z168" s="147"/>
      <c r="AA168" s="147"/>
      <c r="AB168" s="147"/>
      <c r="AC168" s="175"/>
    </row>
    <row r="169" spans="2:30" s="19" customFormat="1" ht="36" customHeight="1">
      <c r="C169" s="399"/>
      <c r="D169" s="403"/>
      <c r="E169" s="404"/>
      <c r="F169" s="391"/>
      <c r="G169" s="392"/>
      <c r="H169" s="392"/>
      <c r="I169" s="392"/>
      <c r="J169" s="392"/>
      <c r="K169" s="392"/>
      <c r="L169" s="392"/>
      <c r="M169" s="392"/>
      <c r="N169" s="392"/>
      <c r="O169" s="393"/>
      <c r="P169" s="125"/>
      <c r="Q169" s="389"/>
      <c r="R169" s="390"/>
      <c r="S169" s="390"/>
      <c r="T169" s="390"/>
      <c r="U169" s="390"/>
      <c r="V169" s="390"/>
      <c r="W169" s="390"/>
      <c r="X169" s="390"/>
      <c r="Y169" s="147"/>
      <c r="Z169" s="147"/>
      <c r="AA169" s="147"/>
      <c r="AB169" s="147"/>
      <c r="AC169" s="175"/>
    </row>
    <row r="170" spans="2:30" s="19" customFormat="1" ht="36" customHeight="1">
      <c r="C170" s="399"/>
      <c r="D170" s="403"/>
      <c r="E170" s="404"/>
      <c r="F170" s="391"/>
      <c r="G170" s="392"/>
      <c r="H170" s="392"/>
      <c r="I170" s="392"/>
      <c r="J170" s="392"/>
      <c r="K170" s="392"/>
      <c r="L170" s="392"/>
      <c r="M170" s="392"/>
      <c r="N170" s="392"/>
      <c r="O170" s="393"/>
      <c r="P170" s="125"/>
      <c r="Q170" s="389"/>
      <c r="R170" s="390"/>
      <c r="S170" s="390"/>
      <c r="T170" s="390"/>
      <c r="U170" s="390"/>
      <c r="V170" s="390"/>
      <c r="W170" s="390"/>
      <c r="X170" s="390"/>
      <c r="Y170" s="147"/>
      <c r="Z170" s="147"/>
      <c r="AA170" s="147"/>
      <c r="AB170" s="147"/>
      <c r="AC170" s="175"/>
    </row>
    <row r="171" spans="2:30" s="19" customFormat="1" ht="36" customHeight="1">
      <c r="C171" s="399"/>
      <c r="D171" s="403"/>
      <c r="E171" s="404"/>
      <c r="F171" s="391"/>
      <c r="G171" s="392"/>
      <c r="H171" s="392"/>
      <c r="I171" s="392"/>
      <c r="J171" s="392"/>
      <c r="K171" s="392"/>
      <c r="L171" s="392"/>
      <c r="M171" s="392"/>
      <c r="N171" s="392"/>
      <c r="O171" s="393"/>
      <c r="P171" s="125"/>
      <c r="Q171" s="389"/>
      <c r="R171" s="390"/>
      <c r="S171" s="390"/>
      <c r="T171" s="390"/>
      <c r="U171" s="390"/>
      <c r="V171" s="390"/>
      <c r="W171" s="390"/>
      <c r="X171" s="390"/>
      <c r="Y171" s="147"/>
      <c r="Z171" s="147"/>
      <c r="AA171" s="147"/>
      <c r="AB171" s="147"/>
      <c r="AC171" s="175"/>
    </row>
    <row r="172" spans="2:30" s="19" customFormat="1" ht="20.100000000000001" customHeight="1">
      <c r="C172" s="399"/>
      <c r="D172" s="405"/>
      <c r="E172" s="406"/>
      <c r="F172" s="394" t="s">
        <v>159</v>
      </c>
      <c r="G172" s="395"/>
      <c r="H172" s="395"/>
      <c r="I172" s="395"/>
      <c r="J172" s="395"/>
      <c r="K172" s="395"/>
      <c r="L172" s="395"/>
      <c r="M172" s="395"/>
      <c r="N172" s="395"/>
      <c r="O172" s="395"/>
      <c r="P172" s="396"/>
      <c r="Q172" s="176"/>
      <c r="R172" s="177"/>
      <c r="S172" s="177"/>
      <c r="T172" s="177"/>
      <c r="U172" s="177"/>
      <c r="V172" s="177"/>
      <c r="W172" s="177"/>
      <c r="X172" s="177"/>
      <c r="Y172" s="177"/>
      <c r="Z172" s="177"/>
      <c r="AA172" s="177"/>
    </row>
    <row r="173" spans="2:30" s="19" customFormat="1" ht="21.95" customHeight="1">
      <c r="C173" s="400"/>
      <c r="D173" s="397" t="s">
        <v>160</v>
      </c>
      <c r="E173" s="397"/>
      <c r="F173" s="366" t="s">
        <v>161</v>
      </c>
      <c r="G173" s="367"/>
      <c r="H173" s="367"/>
      <c r="I173" s="367"/>
      <c r="J173" s="367"/>
      <c r="K173" s="367"/>
      <c r="L173" s="367"/>
      <c r="M173" s="367"/>
      <c r="N173" s="367"/>
      <c r="O173" s="368"/>
      <c r="P173" s="205" t="s">
        <v>5</v>
      </c>
      <c r="Q173" s="143" t="str">
        <f t="shared" ref="Q173" si="9">IF(P173="○","","※必ず選択してください。")</f>
        <v/>
      </c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2:30" s="19" customFormat="1" ht="24" customHeight="1">
      <c r="B174" s="9" t="s">
        <v>162</v>
      </c>
      <c r="C174" s="167"/>
      <c r="E174" s="35"/>
      <c r="F174" s="164"/>
      <c r="G174" s="164"/>
      <c r="H174" s="164"/>
      <c r="I174" s="164"/>
      <c r="J174" s="164"/>
      <c r="K174" s="168" t="s">
        <v>163</v>
      </c>
      <c r="L174" s="11"/>
      <c r="Z174" s="164"/>
      <c r="AB174" s="164"/>
      <c r="AC174" s="35"/>
      <c r="AD174" s="35"/>
    </row>
    <row r="175" spans="2:30" ht="11.1" customHeight="1">
      <c r="C175" s="374" t="s">
        <v>74</v>
      </c>
      <c r="D175" s="374"/>
      <c r="E175" s="375" t="s">
        <v>75</v>
      </c>
      <c r="F175" s="376"/>
      <c r="G175" s="376"/>
      <c r="H175" s="376"/>
      <c r="I175" s="376"/>
      <c r="J175" s="376"/>
      <c r="K175" s="376"/>
      <c r="L175" s="376"/>
      <c r="M175" s="376"/>
      <c r="N175" s="376"/>
      <c r="O175" s="377"/>
      <c r="P175" s="381" t="s">
        <v>76</v>
      </c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382"/>
    </row>
    <row r="176" spans="2:30" s="19" customFormat="1" ht="11.1" customHeight="1">
      <c r="C176" s="374"/>
      <c r="D176" s="374"/>
      <c r="E176" s="378"/>
      <c r="F176" s="379"/>
      <c r="G176" s="379"/>
      <c r="H176" s="379"/>
      <c r="I176" s="379"/>
      <c r="J176" s="379"/>
      <c r="K176" s="379"/>
      <c r="L176" s="379"/>
      <c r="M176" s="379"/>
      <c r="N176" s="379"/>
      <c r="O176" s="380"/>
      <c r="P176" s="381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382"/>
    </row>
    <row r="177" spans="2:36" s="19" customFormat="1" ht="21.95" customHeight="1">
      <c r="C177" s="383" t="s">
        <v>164</v>
      </c>
      <c r="D177" s="384"/>
      <c r="E177" s="366" t="s">
        <v>165</v>
      </c>
      <c r="F177" s="367"/>
      <c r="G177" s="367"/>
      <c r="H177" s="367"/>
      <c r="I177" s="367"/>
      <c r="J177" s="367"/>
      <c r="K177" s="367"/>
      <c r="L177" s="367"/>
      <c r="M177" s="367"/>
      <c r="N177" s="367"/>
      <c r="O177" s="368"/>
      <c r="P177" s="208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75"/>
    </row>
    <row r="178" spans="2:36" s="19" customFormat="1" ht="21.95" customHeight="1">
      <c r="C178" s="385"/>
      <c r="D178" s="386"/>
      <c r="E178" s="366" t="s">
        <v>166</v>
      </c>
      <c r="F178" s="367"/>
      <c r="G178" s="367"/>
      <c r="H178" s="367"/>
      <c r="I178" s="367"/>
      <c r="J178" s="367"/>
      <c r="K178" s="367"/>
      <c r="L178" s="367"/>
      <c r="M178" s="367"/>
      <c r="N178" s="367"/>
      <c r="O178" s="368"/>
      <c r="P178" s="208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2:36" s="19" customFormat="1" ht="21.95" customHeight="1">
      <c r="C179" s="385"/>
      <c r="D179" s="386"/>
      <c r="E179" s="366" t="s">
        <v>167</v>
      </c>
      <c r="F179" s="367"/>
      <c r="G179" s="367"/>
      <c r="H179" s="367"/>
      <c r="I179" s="367"/>
      <c r="J179" s="367"/>
      <c r="K179" s="367"/>
      <c r="L179" s="367"/>
      <c r="M179" s="367"/>
      <c r="N179" s="367"/>
      <c r="O179" s="368"/>
      <c r="P179" s="208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2:36" s="19" customFormat="1" ht="21.95" customHeight="1">
      <c r="C180" s="385"/>
      <c r="D180" s="386"/>
      <c r="E180" s="366" t="s">
        <v>168</v>
      </c>
      <c r="F180" s="367"/>
      <c r="G180" s="367"/>
      <c r="H180" s="367"/>
      <c r="I180" s="367"/>
      <c r="J180" s="367"/>
      <c r="K180" s="367"/>
      <c r="L180" s="367"/>
      <c r="M180" s="367"/>
      <c r="N180" s="367"/>
      <c r="O180" s="368"/>
      <c r="P180" s="208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2:36" s="19" customFormat="1" ht="21.95" customHeight="1">
      <c r="C181" s="385"/>
      <c r="D181" s="386"/>
      <c r="E181" s="366" t="s">
        <v>169</v>
      </c>
      <c r="F181" s="367"/>
      <c r="G181" s="367"/>
      <c r="H181" s="367"/>
      <c r="I181" s="367"/>
      <c r="J181" s="367"/>
      <c r="K181" s="367"/>
      <c r="L181" s="367"/>
      <c r="M181" s="367"/>
      <c r="N181" s="367"/>
      <c r="O181" s="368"/>
      <c r="P181" s="208" t="s">
        <v>5</v>
      </c>
      <c r="Q181" s="143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2:36" s="19" customFormat="1" ht="21.95" customHeight="1">
      <c r="C182" s="385"/>
      <c r="D182" s="386"/>
      <c r="E182" s="366" t="s">
        <v>170</v>
      </c>
      <c r="F182" s="367"/>
      <c r="G182" s="367"/>
      <c r="H182" s="367"/>
      <c r="I182" s="367"/>
      <c r="J182" s="367"/>
      <c r="K182" s="367"/>
      <c r="L182" s="367"/>
      <c r="M182" s="367"/>
      <c r="N182" s="367"/>
      <c r="O182" s="368"/>
      <c r="P182" s="208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2:36" s="19" customFormat="1" ht="21.95" customHeight="1">
      <c r="C183" s="385"/>
      <c r="D183" s="386"/>
      <c r="E183" s="369" t="s">
        <v>171</v>
      </c>
      <c r="F183" s="370"/>
      <c r="G183" s="370"/>
      <c r="H183" s="370"/>
      <c r="I183" s="370"/>
      <c r="J183" s="370"/>
      <c r="K183" s="370"/>
      <c r="L183" s="370"/>
      <c r="M183" s="370"/>
      <c r="N183" s="370"/>
      <c r="O183" s="371"/>
      <c r="P183" s="208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2:36" s="19" customFormat="1" ht="21.95" customHeight="1">
      <c r="C184" s="385"/>
      <c r="D184" s="386"/>
      <c r="E184" s="369" t="s">
        <v>172</v>
      </c>
      <c r="F184" s="370"/>
      <c r="G184" s="370"/>
      <c r="H184" s="370"/>
      <c r="I184" s="370"/>
      <c r="J184" s="370"/>
      <c r="K184" s="370"/>
      <c r="L184" s="370"/>
      <c r="M184" s="370"/>
      <c r="N184" s="370"/>
      <c r="O184" s="371"/>
      <c r="P184" s="209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2:36" s="19" customFormat="1" ht="21.95" customHeight="1">
      <c r="C185" s="385"/>
      <c r="D185" s="386"/>
      <c r="E185" s="369" t="s">
        <v>173</v>
      </c>
      <c r="F185" s="370"/>
      <c r="G185" s="370"/>
      <c r="H185" s="370"/>
      <c r="I185" s="370"/>
      <c r="J185" s="370"/>
      <c r="K185" s="370"/>
      <c r="L185" s="370"/>
      <c r="M185" s="370"/>
      <c r="N185" s="370"/>
      <c r="O185" s="371"/>
      <c r="P185" s="144"/>
      <c r="Q185" s="143" t="str">
        <f>IF(P185="○","下の太枠内も記入してください。","")</f>
        <v/>
      </c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2:36" s="19" customFormat="1" ht="21.95" customHeight="1">
      <c r="C186" s="385"/>
      <c r="D186" s="386"/>
      <c r="E186" s="366" t="s">
        <v>174</v>
      </c>
      <c r="F186" s="367"/>
      <c r="G186" s="367"/>
      <c r="H186" s="367"/>
      <c r="I186" s="367"/>
      <c r="J186" s="367"/>
      <c r="K186" s="367"/>
      <c r="L186" s="367"/>
      <c r="M186" s="367"/>
      <c r="N186" s="367"/>
      <c r="O186" s="368"/>
      <c r="P186" s="209"/>
      <c r="Q186" s="143" t="str">
        <f>IF(P186="○","下の太枠内も記入してください。","")</f>
        <v/>
      </c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2:36" s="19" customFormat="1" ht="20.100000000000001" customHeight="1">
      <c r="C187" s="385"/>
      <c r="D187" s="386"/>
      <c r="E187" s="372" t="s">
        <v>159</v>
      </c>
      <c r="F187" s="372"/>
      <c r="G187" s="372"/>
      <c r="H187" s="372"/>
      <c r="I187" s="372"/>
      <c r="J187" s="372"/>
      <c r="K187" s="372"/>
      <c r="L187" s="372"/>
      <c r="M187" s="372"/>
      <c r="N187" s="372"/>
      <c r="O187" s="372"/>
      <c r="P187" s="373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2:36" s="19" customFormat="1" ht="21.95" customHeight="1">
      <c r="C188" s="387"/>
      <c r="D188" s="388"/>
      <c r="E188" s="359" t="s">
        <v>175</v>
      </c>
      <c r="F188" s="360"/>
      <c r="G188" s="360"/>
      <c r="H188" s="360"/>
      <c r="I188" s="360"/>
      <c r="J188" s="360"/>
      <c r="K188" s="360"/>
      <c r="L188" s="360"/>
      <c r="M188" s="360"/>
      <c r="N188" s="360"/>
      <c r="O188" s="361"/>
      <c r="P188" s="205" t="s">
        <v>5</v>
      </c>
      <c r="Q188" s="143" t="str">
        <f>IF(AND(P188="",COUNTIF(P177:P186,"○")),"※必ず選択してください。","")</f>
        <v/>
      </c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2:36" s="19" customFormat="1" ht="53.1" customHeight="1" thickBot="1">
      <c r="C189" s="362" t="s">
        <v>176</v>
      </c>
      <c r="D189" s="362"/>
      <c r="E189" s="362"/>
      <c r="F189" s="362"/>
      <c r="G189" s="362"/>
      <c r="H189" s="362"/>
      <c r="I189" s="362"/>
      <c r="J189" s="362"/>
      <c r="K189" s="362"/>
      <c r="L189" s="362"/>
      <c r="M189" s="362"/>
      <c r="N189" s="362"/>
      <c r="O189" s="362"/>
      <c r="P189" s="362"/>
      <c r="Q189" s="362"/>
      <c r="R189" s="362"/>
      <c r="S189" s="362"/>
      <c r="T189" s="362"/>
      <c r="U189" s="362"/>
      <c r="V189" s="362"/>
      <c r="W189" s="362"/>
      <c r="X189" s="362"/>
      <c r="Y189" s="178"/>
    </row>
    <row r="190" spans="2:36" s="151" customFormat="1" ht="55.5" customHeight="1">
      <c r="B190" s="179"/>
      <c r="C190" s="358" t="s">
        <v>177</v>
      </c>
      <c r="D190" s="358"/>
      <c r="E190" s="358"/>
      <c r="F190" s="358"/>
      <c r="G190" s="358"/>
      <c r="H190" s="358"/>
      <c r="I190" s="358"/>
      <c r="J190" s="358"/>
      <c r="K190" s="358"/>
      <c r="L190" s="358"/>
      <c r="M190" s="358"/>
      <c r="N190" s="358"/>
      <c r="O190" s="358"/>
      <c r="P190" s="358"/>
      <c r="Q190" s="358"/>
      <c r="R190" s="358"/>
      <c r="S190" s="358"/>
      <c r="T190" s="358"/>
      <c r="U190" s="358"/>
      <c r="V190" s="358"/>
      <c r="W190" s="358"/>
      <c r="X190" s="180"/>
      <c r="Y190" s="181"/>
    </row>
    <row r="191" spans="2:36" s="184" customFormat="1" ht="20.100000000000001" customHeight="1">
      <c r="B191" s="182"/>
      <c r="C191" s="363" t="s">
        <v>178</v>
      </c>
      <c r="D191" s="363"/>
      <c r="E191" s="363"/>
      <c r="F191" s="363"/>
      <c r="G191" s="363"/>
      <c r="H191" s="364"/>
      <c r="I191" s="206" t="s">
        <v>5</v>
      </c>
      <c r="J191" s="351" t="s">
        <v>179</v>
      </c>
      <c r="K191" s="352"/>
      <c r="L191" s="352"/>
      <c r="M191" s="352"/>
      <c r="N191" s="352"/>
      <c r="O191" s="352"/>
      <c r="P191" s="352"/>
      <c r="Q191" s="353"/>
      <c r="R191" s="365" t="s">
        <v>180</v>
      </c>
      <c r="S191" s="365"/>
      <c r="T191" s="365"/>
      <c r="U191" s="365"/>
      <c r="V191" s="365"/>
      <c r="W191" s="365"/>
      <c r="X191" s="183"/>
      <c r="AA191" s="185"/>
      <c r="AB191" s="35"/>
    </row>
    <row r="192" spans="2:36" s="184" customFormat="1" ht="20.100000000000001" customHeight="1">
      <c r="B192" s="182"/>
      <c r="C192" s="349" t="s">
        <v>181</v>
      </c>
      <c r="D192" s="349"/>
      <c r="E192" s="349"/>
      <c r="F192" s="349"/>
      <c r="G192" s="349"/>
      <c r="H192" s="350"/>
      <c r="I192" s="207"/>
      <c r="J192" s="351" t="s">
        <v>182</v>
      </c>
      <c r="K192" s="352"/>
      <c r="L192" s="352"/>
      <c r="M192" s="352"/>
      <c r="N192" s="352"/>
      <c r="O192" s="352"/>
      <c r="P192" s="352"/>
      <c r="Q192" s="353"/>
      <c r="R192" s="354"/>
      <c r="S192" s="355"/>
      <c r="T192" s="355"/>
      <c r="U192" s="355"/>
      <c r="V192" s="355"/>
      <c r="W192" s="356"/>
      <c r="X192" s="186"/>
      <c r="Y192" s="39"/>
      <c r="AE192" s="151"/>
      <c r="AF192" s="151"/>
      <c r="AG192" s="151"/>
      <c r="AH192" s="151"/>
      <c r="AI192" s="151"/>
      <c r="AJ192" s="151"/>
    </row>
    <row r="193" spans="2:25" s="184" customFormat="1" ht="9" customHeight="1" thickBot="1">
      <c r="B193" s="187"/>
      <c r="C193" s="188"/>
      <c r="D193" s="357"/>
      <c r="E193" s="357"/>
      <c r="F193" s="357"/>
      <c r="G193" s="357"/>
      <c r="H193" s="357"/>
      <c r="I193" s="357"/>
      <c r="J193" s="357"/>
      <c r="K193" s="357"/>
      <c r="L193" s="189"/>
      <c r="M193" s="189"/>
      <c r="N193" s="189"/>
      <c r="O193" s="189"/>
      <c r="P193" s="189"/>
      <c r="Q193" s="189"/>
      <c r="R193" s="189"/>
      <c r="S193" s="189"/>
      <c r="T193" s="189"/>
      <c r="U193" s="189"/>
      <c r="V193" s="189"/>
      <c r="W193" s="189"/>
      <c r="X193" s="190"/>
    </row>
    <row r="194" spans="2:25" s="184" customFormat="1" ht="9" customHeight="1" thickBot="1">
      <c r="B194" s="191"/>
      <c r="C194" s="192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</row>
    <row r="195" spans="2:25" s="184" customFormat="1" ht="47.1" customHeight="1">
      <c r="B195" s="193"/>
      <c r="C195" s="358" t="s">
        <v>183</v>
      </c>
      <c r="D195" s="358"/>
      <c r="E195" s="358"/>
      <c r="F195" s="358"/>
      <c r="G195" s="358"/>
      <c r="H195" s="358"/>
      <c r="I195" s="358"/>
      <c r="J195" s="358"/>
      <c r="K195" s="358"/>
      <c r="L195" s="358"/>
      <c r="M195" s="358"/>
      <c r="N195" s="358"/>
      <c r="O195" s="358"/>
      <c r="P195" s="358"/>
      <c r="Q195" s="358"/>
      <c r="R195" s="358"/>
      <c r="S195" s="358"/>
      <c r="T195" s="358"/>
      <c r="U195" s="358"/>
      <c r="V195" s="358"/>
      <c r="W195" s="358"/>
      <c r="X195" s="194"/>
    </row>
    <row r="196" spans="2:25" s="184" customFormat="1" ht="21.95" customHeight="1">
      <c r="B196" s="182"/>
      <c r="C196" s="192"/>
      <c r="D196" s="192" t="s">
        <v>184</v>
      </c>
      <c r="E196" s="84"/>
      <c r="F196" s="84"/>
      <c r="G196" s="84"/>
      <c r="H196" s="84"/>
      <c r="I196" s="347"/>
      <c r="J196" s="347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183"/>
    </row>
    <row r="197" spans="2:25" s="184" customFormat="1" ht="21.95" customHeight="1">
      <c r="B197" s="182"/>
      <c r="C197" s="192"/>
      <c r="D197" s="192" t="s">
        <v>185</v>
      </c>
      <c r="E197" s="84"/>
      <c r="F197" s="84"/>
      <c r="G197" s="84"/>
      <c r="H197" s="84"/>
      <c r="I197" s="347"/>
      <c r="J197" s="347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183"/>
    </row>
    <row r="198" spans="2:25" s="184" customFormat="1" ht="21.95" customHeight="1">
      <c r="B198" s="182"/>
      <c r="C198" s="192"/>
      <c r="D198" s="192" t="s">
        <v>186</v>
      </c>
      <c r="E198" s="84"/>
      <c r="F198" s="84"/>
      <c r="G198" s="84"/>
      <c r="H198" s="84"/>
      <c r="I198" s="347"/>
      <c r="J198" s="347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183"/>
    </row>
    <row r="199" spans="2:25" s="184" customFormat="1" ht="21.95" customHeight="1">
      <c r="B199" s="182"/>
      <c r="C199" s="192"/>
      <c r="D199" s="192" t="s">
        <v>187</v>
      </c>
      <c r="E199" s="84"/>
      <c r="F199" s="84"/>
      <c r="G199" s="84"/>
      <c r="H199" s="84"/>
      <c r="I199" s="347"/>
      <c r="J199" s="347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183"/>
    </row>
    <row r="200" spans="2:25" s="184" customFormat="1" ht="21.95" customHeight="1">
      <c r="B200" s="182"/>
      <c r="C200" s="192"/>
      <c r="D200" s="192" t="s">
        <v>188</v>
      </c>
      <c r="E200" s="84"/>
      <c r="F200" s="84"/>
      <c r="G200" s="84"/>
      <c r="H200" s="84"/>
      <c r="I200" s="347"/>
      <c r="J200" s="347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183"/>
    </row>
    <row r="201" spans="2:25" s="184" customFormat="1" ht="21.95" customHeight="1">
      <c r="B201" s="182"/>
      <c r="C201" s="192"/>
      <c r="D201" s="192" t="s">
        <v>189</v>
      </c>
      <c r="E201" s="84"/>
      <c r="F201" s="84"/>
      <c r="G201" s="84"/>
      <c r="H201" s="84"/>
      <c r="I201" s="347"/>
      <c r="J201" s="347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183"/>
    </row>
    <row r="202" spans="2:25" s="184" customFormat="1" ht="9" customHeight="1" thickBot="1">
      <c r="B202" s="187"/>
      <c r="C202" s="195"/>
      <c r="D202" s="196"/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  <c r="O202" s="196"/>
      <c r="P202" s="196"/>
      <c r="Q202" s="196"/>
      <c r="R202" s="196"/>
      <c r="S202" s="196"/>
      <c r="T202" s="196"/>
      <c r="U202" s="196"/>
      <c r="V202" s="196"/>
      <c r="W202" s="196"/>
      <c r="X202" s="190"/>
    </row>
    <row r="203" spans="2:25" s="184" customFormat="1" ht="9" customHeight="1" thickBot="1">
      <c r="B203" s="19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</row>
    <row r="204" spans="2:25" s="184" customFormat="1" ht="47.1" customHeight="1">
      <c r="B204" s="193"/>
      <c r="C204" s="348" t="s">
        <v>190</v>
      </c>
      <c r="D204" s="348"/>
      <c r="E204" s="348"/>
      <c r="F204" s="348"/>
      <c r="G204" s="348"/>
      <c r="H204" s="348"/>
      <c r="I204" s="348"/>
      <c r="J204" s="348"/>
      <c r="K204" s="348"/>
      <c r="L204" s="348"/>
      <c r="M204" s="348"/>
      <c r="N204" s="348"/>
      <c r="O204" s="348"/>
      <c r="P204" s="348"/>
      <c r="Q204" s="348"/>
      <c r="R204" s="348"/>
      <c r="S204" s="348"/>
      <c r="T204" s="348"/>
      <c r="U204" s="348"/>
      <c r="V204" s="348"/>
      <c r="W204" s="348"/>
      <c r="X204" s="197"/>
      <c r="Y204" s="38"/>
    </row>
    <row r="205" spans="2:25" s="184" customFormat="1" ht="33" customHeight="1">
      <c r="B205" s="182"/>
      <c r="C205" s="344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  <c r="N205" s="345"/>
      <c r="O205" s="345"/>
      <c r="P205" s="345"/>
      <c r="Q205" s="345"/>
      <c r="R205" s="345"/>
      <c r="S205" s="345"/>
      <c r="T205" s="345"/>
      <c r="U205" s="345"/>
      <c r="V205" s="345"/>
      <c r="W205" s="346"/>
      <c r="X205" s="198"/>
      <c r="Y205" s="38"/>
    </row>
    <row r="206" spans="2:25" s="184" customFormat="1" ht="9" customHeight="1" thickBot="1">
      <c r="B206" s="187"/>
      <c r="C206" s="199"/>
      <c r="D206" s="199"/>
      <c r="E206" s="199"/>
      <c r="F206" s="199"/>
      <c r="G206" s="199"/>
      <c r="H206" s="199"/>
      <c r="I206" s="199"/>
      <c r="J206" s="200"/>
      <c r="K206" s="201"/>
      <c r="L206" s="201"/>
      <c r="M206" s="201"/>
      <c r="N206" s="201"/>
      <c r="O206" s="201"/>
      <c r="P206" s="199"/>
      <c r="Q206" s="199"/>
      <c r="R206" s="199"/>
      <c r="S206" s="199"/>
      <c r="T206" s="199"/>
      <c r="U206" s="199"/>
      <c r="V206" s="199"/>
      <c r="W206" s="199"/>
      <c r="X206" s="202"/>
      <c r="Y206" s="38"/>
    </row>
    <row r="207" spans="2:25" s="184" customFormat="1" ht="9" customHeight="1">
      <c r="B207" s="191"/>
      <c r="C207" s="153"/>
      <c r="D207" s="153"/>
      <c r="E207" s="153"/>
      <c r="F207" s="153"/>
      <c r="G207" s="153"/>
      <c r="H207" s="153"/>
      <c r="I207" s="153"/>
      <c r="J207" s="38"/>
      <c r="K207" s="18"/>
      <c r="L207" s="18"/>
      <c r="M207" s="18"/>
      <c r="N207" s="18"/>
      <c r="O207" s="18"/>
      <c r="P207" s="153"/>
      <c r="Q207" s="153"/>
      <c r="R207" s="153"/>
      <c r="S207" s="153"/>
      <c r="T207" s="153"/>
      <c r="U207" s="153"/>
      <c r="V207" s="153"/>
      <c r="W207" s="153"/>
      <c r="X207" s="38"/>
      <c r="Y207" s="38"/>
    </row>
    <row r="208" spans="2:25" s="19" customFormat="1" ht="13.5" customHeight="1"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185"/>
      <c r="Y208" s="185"/>
    </row>
  </sheetData>
  <sheetProtection selectLockedCells="1"/>
  <dataConsolidate/>
  <mergeCells count="417">
    <mergeCell ref="C2:W2"/>
    <mergeCell ref="C4:I4"/>
    <mergeCell ref="G6:X6"/>
    <mergeCell ref="AA6:AC6"/>
    <mergeCell ref="AD6:AF6"/>
    <mergeCell ref="Z7:Z8"/>
    <mergeCell ref="AA7:AA8"/>
    <mergeCell ref="AB7:AB8"/>
    <mergeCell ref="AC7:AC8"/>
    <mergeCell ref="AD7:AD8"/>
    <mergeCell ref="AE7:AE8"/>
    <mergeCell ref="AF7:AF8"/>
    <mergeCell ref="D8:F8"/>
    <mergeCell ref="G8:I8"/>
    <mergeCell ref="J8:M8"/>
    <mergeCell ref="O8:X10"/>
    <mergeCell ref="AB9:AB10"/>
    <mergeCell ref="AC9:AC10"/>
    <mergeCell ref="AD9:AD10"/>
    <mergeCell ref="AE9:AE10"/>
    <mergeCell ref="AC11:AC12"/>
    <mergeCell ref="AD11:AD12"/>
    <mergeCell ref="AE11:AE12"/>
    <mergeCell ref="AF11:AF12"/>
    <mergeCell ref="AF9:AF10"/>
    <mergeCell ref="D10:F10"/>
    <mergeCell ref="G10:H10"/>
    <mergeCell ref="J10:M10"/>
    <mergeCell ref="C11:C12"/>
    <mergeCell ref="D11:F11"/>
    <mergeCell ref="G11:H11"/>
    <mergeCell ref="J11:M11"/>
    <mergeCell ref="O11:X14"/>
    <mergeCell ref="Z11:Z12"/>
    <mergeCell ref="C9:C10"/>
    <mergeCell ref="D9:F9"/>
    <mergeCell ref="G9:H9"/>
    <mergeCell ref="J9:M9"/>
    <mergeCell ref="Z9:Z10"/>
    <mergeCell ref="AA9:AA10"/>
    <mergeCell ref="D12:F12"/>
    <mergeCell ref="G12:H12"/>
    <mergeCell ref="J12:M12"/>
    <mergeCell ref="C13:C14"/>
    <mergeCell ref="D13:F13"/>
    <mergeCell ref="G13:H13"/>
    <mergeCell ref="J13:M13"/>
    <mergeCell ref="AA11:AA12"/>
    <mergeCell ref="AB11:AB12"/>
    <mergeCell ref="AF13:AF14"/>
    <mergeCell ref="D14:F14"/>
    <mergeCell ref="G14:H14"/>
    <mergeCell ref="J14:M14"/>
    <mergeCell ref="C15:I15"/>
    <mergeCell ref="J15:M15"/>
    <mergeCell ref="Z13:Z14"/>
    <mergeCell ref="AA13:AA14"/>
    <mergeCell ref="AB13:AB14"/>
    <mergeCell ref="AC13:AC14"/>
    <mergeCell ref="AD13:AD14"/>
    <mergeCell ref="AE13:AE14"/>
    <mergeCell ref="C16:M16"/>
    <mergeCell ref="P16:U16"/>
    <mergeCell ref="V16:W16"/>
    <mergeCell ref="C17:C18"/>
    <mergeCell ref="D17:F17"/>
    <mergeCell ref="G17:I18"/>
    <mergeCell ref="J17:M17"/>
    <mergeCell ref="D18:F18"/>
    <mergeCell ref="J18:M18"/>
    <mergeCell ref="D22:F22"/>
    <mergeCell ref="G22:I22"/>
    <mergeCell ref="J22:M22"/>
    <mergeCell ref="O22:X24"/>
    <mergeCell ref="AB22:AD22"/>
    <mergeCell ref="C23:C24"/>
    <mergeCell ref="D23:F23"/>
    <mergeCell ref="G23:H23"/>
    <mergeCell ref="J23:M23"/>
    <mergeCell ref="AB23:AC23"/>
    <mergeCell ref="D24:F24"/>
    <mergeCell ref="G24:H24"/>
    <mergeCell ref="J24:M24"/>
    <mergeCell ref="AB24:AC24"/>
    <mergeCell ref="C25:C26"/>
    <mergeCell ref="D25:F25"/>
    <mergeCell ref="G25:H25"/>
    <mergeCell ref="J25:M25"/>
    <mergeCell ref="P25:X26"/>
    <mergeCell ref="AB25:AC25"/>
    <mergeCell ref="G28:H28"/>
    <mergeCell ref="J28:M28"/>
    <mergeCell ref="O28:Q28"/>
    <mergeCell ref="T28:V28"/>
    <mergeCell ref="AB28:AC28"/>
    <mergeCell ref="C29:I29"/>
    <mergeCell ref="J29:M29"/>
    <mergeCell ref="D26:F26"/>
    <mergeCell ref="G26:H26"/>
    <mergeCell ref="J26:M26"/>
    <mergeCell ref="AB26:AC26"/>
    <mergeCell ref="C27:C28"/>
    <mergeCell ref="D27:F27"/>
    <mergeCell ref="G27:H27"/>
    <mergeCell ref="J27:M27"/>
    <mergeCell ref="AB27:AC27"/>
    <mergeCell ref="D28:F28"/>
    <mergeCell ref="O33:U33"/>
    <mergeCell ref="D35:F35"/>
    <mergeCell ref="G35:I35"/>
    <mergeCell ref="J35:M35"/>
    <mergeCell ref="O35:X37"/>
    <mergeCell ref="AB35:AD35"/>
    <mergeCell ref="C30:M30"/>
    <mergeCell ref="O30:Q31"/>
    <mergeCell ref="R30:R31"/>
    <mergeCell ref="T30:V31"/>
    <mergeCell ref="W30:W31"/>
    <mergeCell ref="C31:C32"/>
    <mergeCell ref="D31:F32"/>
    <mergeCell ref="G31:I32"/>
    <mergeCell ref="J31:M32"/>
    <mergeCell ref="C36:C37"/>
    <mergeCell ref="D36:F36"/>
    <mergeCell ref="G36:H36"/>
    <mergeCell ref="J36:M36"/>
    <mergeCell ref="AB36:AC36"/>
    <mergeCell ref="D37:F37"/>
    <mergeCell ref="G37:H37"/>
    <mergeCell ref="J37:M37"/>
    <mergeCell ref="AB37:AC37"/>
    <mergeCell ref="AB40:AC40"/>
    <mergeCell ref="D41:F41"/>
    <mergeCell ref="G41:H41"/>
    <mergeCell ref="J41:M41"/>
    <mergeCell ref="AB41:AC41"/>
    <mergeCell ref="C38:C39"/>
    <mergeCell ref="D38:F38"/>
    <mergeCell ref="G38:H38"/>
    <mergeCell ref="J38:M38"/>
    <mergeCell ref="AB38:AC38"/>
    <mergeCell ref="D39:F39"/>
    <mergeCell ref="G39:H39"/>
    <mergeCell ref="J39:M39"/>
    <mergeCell ref="P39:U39"/>
    <mergeCell ref="AB39:AC39"/>
    <mergeCell ref="C42:I42"/>
    <mergeCell ref="J42:M42"/>
    <mergeCell ref="C43:M43"/>
    <mergeCell ref="C44:C45"/>
    <mergeCell ref="D44:F45"/>
    <mergeCell ref="G44:I45"/>
    <mergeCell ref="J44:M45"/>
    <mergeCell ref="C40:C41"/>
    <mergeCell ref="D40:F40"/>
    <mergeCell ref="G40:H40"/>
    <mergeCell ref="J40:M40"/>
    <mergeCell ref="O46:U46"/>
    <mergeCell ref="D48:F48"/>
    <mergeCell ref="G48:I48"/>
    <mergeCell ref="J48:M48"/>
    <mergeCell ref="AB48:AD48"/>
    <mergeCell ref="C49:C50"/>
    <mergeCell ref="D49:F49"/>
    <mergeCell ref="G49:H49"/>
    <mergeCell ref="J49:M49"/>
    <mergeCell ref="AB49:AC49"/>
    <mergeCell ref="D50:F50"/>
    <mergeCell ref="G50:H50"/>
    <mergeCell ref="J50:M50"/>
    <mergeCell ref="AB50:AC50"/>
    <mergeCell ref="C51:C52"/>
    <mergeCell ref="D51:F51"/>
    <mergeCell ref="G51:H51"/>
    <mergeCell ref="J51:M51"/>
    <mergeCell ref="AB51:AC51"/>
    <mergeCell ref="D52:F52"/>
    <mergeCell ref="G52:H52"/>
    <mergeCell ref="J52:M52"/>
    <mergeCell ref="AB52:AC52"/>
    <mergeCell ref="C53:C54"/>
    <mergeCell ref="D53:F53"/>
    <mergeCell ref="G53:H53"/>
    <mergeCell ref="J53:M53"/>
    <mergeCell ref="AB53:AC53"/>
    <mergeCell ref="D54:F54"/>
    <mergeCell ref="G54:H54"/>
    <mergeCell ref="J54:M54"/>
    <mergeCell ref="AB54:AC54"/>
    <mergeCell ref="C55:I55"/>
    <mergeCell ref="J55:M55"/>
    <mergeCell ref="C56:M56"/>
    <mergeCell ref="C57:C58"/>
    <mergeCell ref="D57:F58"/>
    <mergeCell ref="G57:I58"/>
    <mergeCell ref="J57:M58"/>
    <mergeCell ref="O59:U59"/>
    <mergeCell ref="D61:F61"/>
    <mergeCell ref="G61:I61"/>
    <mergeCell ref="J61:M61"/>
    <mergeCell ref="AB61:AD61"/>
    <mergeCell ref="C62:C63"/>
    <mergeCell ref="D62:F62"/>
    <mergeCell ref="G62:H62"/>
    <mergeCell ref="J62:M62"/>
    <mergeCell ref="AB62:AC62"/>
    <mergeCell ref="D63:F63"/>
    <mergeCell ref="G63:H63"/>
    <mergeCell ref="J63:M63"/>
    <mergeCell ref="AB63:AC63"/>
    <mergeCell ref="C64:C65"/>
    <mergeCell ref="D64:F64"/>
    <mergeCell ref="G64:H64"/>
    <mergeCell ref="J64:M64"/>
    <mergeCell ref="AB64:AC64"/>
    <mergeCell ref="D65:F65"/>
    <mergeCell ref="G65:H65"/>
    <mergeCell ref="J65:M65"/>
    <mergeCell ref="AB65:AC65"/>
    <mergeCell ref="C66:C67"/>
    <mergeCell ref="D66:F66"/>
    <mergeCell ref="G66:H66"/>
    <mergeCell ref="J66:M66"/>
    <mergeCell ref="AB66:AC66"/>
    <mergeCell ref="D67:F67"/>
    <mergeCell ref="G67:H67"/>
    <mergeCell ref="J67:M67"/>
    <mergeCell ref="AB67:AC67"/>
    <mergeCell ref="C68:I68"/>
    <mergeCell ref="J68:M68"/>
    <mergeCell ref="C69:M69"/>
    <mergeCell ref="C70:C71"/>
    <mergeCell ref="D70:F71"/>
    <mergeCell ref="G70:I71"/>
    <mergeCell ref="J70:M71"/>
    <mergeCell ref="D74:F74"/>
    <mergeCell ref="G74:I74"/>
    <mergeCell ref="J74:M74"/>
    <mergeCell ref="O74:W76"/>
    <mergeCell ref="AB74:AE76"/>
    <mergeCell ref="C75:C76"/>
    <mergeCell ref="D75:F75"/>
    <mergeCell ref="G75:H75"/>
    <mergeCell ref="J75:M75"/>
    <mergeCell ref="D76:F76"/>
    <mergeCell ref="G76:H76"/>
    <mergeCell ref="J76:M76"/>
    <mergeCell ref="C77:C78"/>
    <mergeCell ref="D77:F77"/>
    <mergeCell ref="G77:H77"/>
    <mergeCell ref="J77:M77"/>
    <mergeCell ref="D78:F78"/>
    <mergeCell ref="G78:H78"/>
    <mergeCell ref="J78:M78"/>
    <mergeCell ref="P78:U78"/>
    <mergeCell ref="AB78:AD78"/>
    <mergeCell ref="C79:C80"/>
    <mergeCell ref="D79:F79"/>
    <mergeCell ref="G79:H79"/>
    <mergeCell ref="J79:M79"/>
    <mergeCell ref="AB79:AC79"/>
    <mergeCell ref="D80:F80"/>
    <mergeCell ref="G80:H80"/>
    <mergeCell ref="J80:M80"/>
    <mergeCell ref="AB83:AC83"/>
    <mergeCell ref="D84:F84"/>
    <mergeCell ref="J84:M84"/>
    <mergeCell ref="AB84:AC84"/>
    <mergeCell ref="P85:U85"/>
    <mergeCell ref="AB85:AC85"/>
    <mergeCell ref="AB80:AC80"/>
    <mergeCell ref="C81:I81"/>
    <mergeCell ref="J81:M81"/>
    <mergeCell ref="C82:M82"/>
    <mergeCell ref="O82:X84"/>
    <mergeCell ref="AB82:AC82"/>
    <mergeCell ref="C83:C84"/>
    <mergeCell ref="D83:F83"/>
    <mergeCell ref="G83:I84"/>
    <mergeCell ref="J83:M83"/>
    <mergeCell ref="C91:E91"/>
    <mergeCell ref="F94:H94"/>
    <mergeCell ref="C105:E105"/>
    <mergeCell ref="F105:H105"/>
    <mergeCell ref="I105:K105"/>
    <mergeCell ref="L105:N105"/>
    <mergeCell ref="O87:S87"/>
    <mergeCell ref="T87:W87"/>
    <mergeCell ref="F90:J90"/>
    <mergeCell ref="K90:O90"/>
    <mergeCell ref="P90:T90"/>
    <mergeCell ref="U90:W91"/>
    <mergeCell ref="C112:D113"/>
    <mergeCell ref="E112:M112"/>
    <mergeCell ref="E113:M113"/>
    <mergeCell ref="C114:D114"/>
    <mergeCell ref="E114:M114"/>
    <mergeCell ref="N114:U114"/>
    <mergeCell ref="Q105:S105"/>
    <mergeCell ref="T105:V105"/>
    <mergeCell ref="P108:X108"/>
    <mergeCell ref="C110:D111"/>
    <mergeCell ref="E110:M111"/>
    <mergeCell ref="N110:N111"/>
    <mergeCell ref="D124:D126"/>
    <mergeCell ref="E124:M124"/>
    <mergeCell ref="E125:M125"/>
    <mergeCell ref="N125:U125"/>
    <mergeCell ref="E126:M126"/>
    <mergeCell ref="N126:U126"/>
    <mergeCell ref="E120:M120"/>
    <mergeCell ref="N120:U120"/>
    <mergeCell ref="D121:D123"/>
    <mergeCell ref="E121:M121"/>
    <mergeCell ref="E122:M122"/>
    <mergeCell ref="N122:U122"/>
    <mergeCell ref="E123:M123"/>
    <mergeCell ref="N123:U123"/>
    <mergeCell ref="D118:D120"/>
    <mergeCell ref="E118:M118"/>
    <mergeCell ref="E119:M119"/>
    <mergeCell ref="R141:W141"/>
    <mergeCell ref="C143:X143"/>
    <mergeCell ref="D144:M144"/>
    <mergeCell ref="O144:W144"/>
    <mergeCell ref="D145:M145"/>
    <mergeCell ref="D146:M146"/>
    <mergeCell ref="R146:W146"/>
    <mergeCell ref="E127:M127"/>
    <mergeCell ref="N127:U127"/>
    <mergeCell ref="C128:M128"/>
    <mergeCell ref="O132:X132"/>
    <mergeCell ref="R133:W133"/>
    <mergeCell ref="R136:W136"/>
    <mergeCell ref="C115:C127"/>
    <mergeCell ref="D115:D117"/>
    <mergeCell ref="E115:M115"/>
    <mergeCell ref="V115:X124"/>
    <mergeCell ref="E116:M116"/>
    <mergeCell ref="E117:M117"/>
    <mergeCell ref="N117:U117"/>
    <mergeCell ref="D158:E158"/>
    <mergeCell ref="F158:O158"/>
    <mergeCell ref="P158:W158"/>
    <mergeCell ref="D147:M147"/>
    <mergeCell ref="C151:E152"/>
    <mergeCell ref="F151:O152"/>
    <mergeCell ref="P151:P152"/>
    <mergeCell ref="C153:C162"/>
    <mergeCell ref="D153:E157"/>
    <mergeCell ref="F153:O153"/>
    <mergeCell ref="D159:E162"/>
    <mergeCell ref="F159:O159"/>
    <mergeCell ref="P159:W159"/>
    <mergeCell ref="F160:O160"/>
    <mergeCell ref="P160:W160"/>
    <mergeCell ref="F161:O161"/>
    <mergeCell ref="P161:W161"/>
    <mergeCell ref="F162:O162"/>
    <mergeCell ref="P162:W162"/>
    <mergeCell ref="Q153:X156"/>
    <mergeCell ref="F154:O154"/>
    <mergeCell ref="F155:O155"/>
    <mergeCell ref="F156:O156"/>
    <mergeCell ref="F157:O157"/>
    <mergeCell ref="Q168:X171"/>
    <mergeCell ref="F169:O169"/>
    <mergeCell ref="F170:O170"/>
    <mergeCell ref="F171:O171"/>
    <mergeCell ref="F172:P172"/>
    <mergeCell ref="D173:E173"/>
    <mergeCell ref="F173:O173"/>
    <mergeCell ref="C163:C173"/>
    <mergeCell ref="D163:E167"/>
    <mergeCell ref="F163:O163"/>
    <mergeCell ref="Q163:X167"/>
    <mergeCell ref="F164:O164"/>
    <mergeCell ref="F165:O165"/>
    <mergeCell ref="F166:O166"/>
    <mergeCell ref="F167:O167"/>
    <mergeCell ref="D168:E172"/>
    <mergeCell ref="F168:O168"/>
    <mergeCell ref="C175:D176"/>
    <mergeCell ref="E175:O176"/>
    <mergeCell ref="P175:P176"/>
    <mergeCell ref="AB175:AB176"/>
    <mergeCell ref="C177:D188"/>
    <mergeCell ref="E177:O177"/>
    <mergeCell ref="E178:O178"/>
    <mergeCell ref="E179:O179"/>
    <mergeCell ref="E180:O180"/>
    <mergeCell ref="E181:O181"/>
    <mergeCell ref="E188:O188"/>
    <mergeCell ref="C189:X189"/>
    <mergeCell ref="C190:W190"/>
    <mergeCell ref="C191:H191"/>
    <mergeCell ref="J191:Q191"/>
    <mergeCell ref="R191:W191"/>
    <mergeCell ref="E182:O182"/>
    <mergeCell ref="E183:O183"/>
    <mergeCell ref="E184:O184"/>
    <mergeCell ref="E185:O185"/>
    <mergeCell ref="E186:O186"/>
    <mergeCell ref="E187:P187"/>
    <mergeCell ref="C205:W205"/>
    <mergeCell ref="I197:J197"/>
    <mergeCell ref="I198:J198"/>
    <mergeCell ref="I199:J199"/>
    <mergeCell ref="I200:J200"/>
    <mergeCell ref="I201:J201"/>
    <mergeCell ref="C204:W204"/>
    <mergeCell ref="C192:H192"/>
    <mergeCell ref="J192:Q192"/>
    <mergeCell ref="R192:W192"/>
    <mergeCell ref="D193:K193"/>
    <mergeCell ref="C195:W195"/>
    <mergeCell ref="I196:J196"/>
  </mergeCells>
  <phoneticPr fontId="3"/>
  <conditionalFormatting sqref="C205:W205">
    <cfRule type="expression" dxfId="7" priority="4">
      <formula>$P$186="○"</formula>
    </cfRule>
  </conditionalFormatting>
  <conditionalFormatting sqref="I196:I201">
    <cfRule type="expression" dxfId="6" priority="2">
      <formula>$P$185="○"</formula>
    </cfRule>
  </conditionalFormatting>
  <conditionalFormatting sqref="R192:W192">
    <cfRule type="expression" dxfId="5" priority="3">
      <formula>I192="○"</formula>
    </cfRule>
  </conditionalFormatting>
  <conditionalFormatting sqref="T87:W87">
    <cfRule type="expression" dxfId="4" priority="1">
      <formula>$W$85="○"</formula>
    </cfRule>
  </conditionalFormatting>
  <dataValidations count="6">
    <dataValidation type="list" allowBlank="1" showInputMessage="1" showErrorMessage="1" sqref="R191:U191" xr:uid="{4A4D80B9-9CA2-4F49-8D26-66FCAEAF785D}">
      <formula1>D.農村環境保全活動のテーマ</formula1>
    </dataValidation>
    <dataValidation type="list" allowBlank="1" showInputMessage="1" showErrorMessage="1" sqref="W71 F96 J96 N96 R96 H98 K98 N124 P173:Q173 K100 N100 Q100 Q98 N112:N113 N98 H100 H102 C131:C133 N131:N133 C135:C137 N135:N136 C139:C142 N139:N141 C144:C147 N144:N146 P177:P186 W85 N128 N115:N116 N118:N119 N121 P188 P153:P157 W39 AA173 W28 R30 L4 I191:I192 W78 R28 W30 W32 W41 R43 R41 W43 W45 W52 W54 R56 R54 W56 W58 W65 W67 R69 R67 W69 P163:P171" xr:uid="{E3428344-62F2-485F-9469-880C1FF47E8F}">
      <formula1>B.○か空白</formula1>
    </dataValidation>
    <dataValidation type="whole" operator="greaterThanOrEqual" allowBlank="1" showInputMessage="1" showErrorMessage="1" error="小数点以下を切り捨て、整数で記入してください。" sqref="D9:F14 D24 D26 D28 D37 D39 D41 D50 D52 D54 D63 D65 D67" xr:uid="{B469D271-2776-4125-81AA-10B5B1A310E3}">
      <formula1>0</formula1>
    </dataValidation>
    <dataValidation type="whole" imeMode="off" operator="greaterThanOrEqual" allowBlank="1" showInputMessage="1" showErrorMessage="1" error="小数点以下を切り捨て、整数で入力してください。" sqref="D66:F66 D23:F23 D25:F25 D27:F27 D36:F36 D38:F38 D40:F40 D49:F49 D51:F51 D53:F53 D62:F62 D64:F64 D75:F80" xr:uid="{5154F6E9-F51F-480F-A99B-D84F804D497B}">
      <formula1>0</formula1>
    </dataValidation>
    <dataValidation imeMode="off" allowBlank="1" showInputMessage="1" showErrorMessage="1" sqref="F94:H94 R91 M91:M92 H91:H92 V16:W16 F105 D17 P106:R106 T105 L105 J106:L106 D83" xr:uid="{E026802C-04A4-4D33-8040-1E917FCE91A0}"/>
    <dataValidation type="list" allowBlank="1" showInputMessage="1" showErrorMessage="1" sqref="R192:W192" xr:uid="{74DC7305-30F5-4AD1-8753-845BE7BC48BB}">
      <formula1>E.高度な保全活動</formula1>
    </dataValidation>
  </dataValidations>
  <printOptions horizontalCentered="1"/>
  <pageMargins left="0.59055118110236227" right="0.31496062992125984" top="0.39370078740157483" bottom="0.39370078740157483" header="0.31496062992125984" footer="0"/>
  <pageSetup paperSize="9" scale="94" fitToHeight="0" orientation="portrait" r:id="rId1"/>
  <headerFooter>
    <oddFooter>&amp;C&amp;"メイリオ,レギュラー"&amp;10&amp;P/&amp;N</oddFooter>
  </headerFooter>
  <rowBreaks count="1" manualBreakCount="1">
    <brk id="148" min="1" max="2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1F5F44-C85B-4FF6-A049-D7C7A0083004}">
          <x14:formula1>
            <xm:f>【選択肢】!$W$44:$W$63</xm:f>
          </x14:formula1>
          <xm:sqref>F168:O171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03B9D-6622-45EB-BF6B-59C00D99F444}">
  <sheetPr codeName="Sheet6">
    <pageSetUpPr fitToPage="1"/>
  </sheetPr>
  <dimension ref="B1:AS209"/>
  <sheetViews>
    <sheetView showGridLines="0" view="pageBreakPreview" topLeftCell="A108" zoomScaleNormal="100" zoomScaleSheetLayoutView="100" workbookViewId="0">
      <selection activeCell="B108" sqref="B108"/>
    </sheetView>
  </sheetViews>
  <sheetFormatPr defaultColWidth="8.625" defaultRowHeight="18" customHeight="1"/>
  <cols>
    <col min="1" max="1" width="2.875" style="16" customWidth="1"/>
    <col min="2" max="2" width="3.125" style="16" customWidth="1"/>
    <col min="3" max="3" width="4.625" style="16" customWidth="1"/>
    <col min="4" max="4" width="3.375" style="16" customWidth="1"/>
    <col min="5" max="5" width="4.125" style="16" customWidth="1"/>
    <col min="6" max="6" width="5.875" style="16" customWidth="1"/>
    <col min="7" max="7" width="4.5" style="16" customWidth="1"/>
    <col min="8" max="8" width="5.5" style="16" customWidth="1"/>
    <col min="9" max="9" width="6.125" style="16" customWidth="1"/>
    <col min="10" max="11" width="4.125" style="16" customWidth="1"/>
    <col min="12" max="12" width="3.875" style="16" customWidth="1"/>
    <col min="13" max="13" width="5.5" style="16" customWidth="1"/>
    <col min="14" max="14" width="5.625" style="16" customWidth="1"/>
    <col min="15" max="15" width="1.5" style="16" customWidth="1"/>
    <col min="16" max="16" width="6.625" style="16" customWidth="1"/>
    <col min="17" max="20" width="3.875" style="16" customWidth="1"/>
    <col min="21" max="22" width="4.5" style="16" customWidth="1"/>
    <col min="23" max="25" width="4" style="16" customWidth="1"/>
    <col min="26" max="27" width="18.625" style="16" customWidth="1"/>
    <col min="28" max="32" width="18" style="16" customWidth="1"/>
    <col min="33" max="87" width="4.625" style="16" customWidth="1"/>
    <col min="88" max="16384" width="8.625" style="16"/>
  </cols>
  <sheetData>
    <row r="1" spans="2:32" s="3" customFormat="1" ht="18" hidden="1" customHeight="1">
      <c r="B1" s="1"/>
      <c r="C1" s="1"/>
      <c r="D1" s="2"/>
      <c r="W1" s="4" t="s">
        <v>0</v>
      </c>
    </row>
    <row r="2" spans="2:32" s="6" customFormat="1" ht="23.25" hidden="1" customHeight="1">
      <c r="B2" s="5"/>
      <c r="C2" s="614" t="s">
        <v>1</v>
      </c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</row>
    <row r="3" spans="2:32" s="9" customFormat="1" ht="24" hidden="1" customHeight="1">
      <c r="B3" s="7" t="s">
        <v>2</v>
      </c>
      <c r="C3" s="8"/>
      <c r="D3" s="7"/>
      <c r="E3" s="7"/>
      <c r="F3" s="7"/>
      <c r="G3" s="7"/>
      <c r="I3" s="8"/>
      <c r="X3" s="7"/>
      <c r="Y3" s="7"/>
    </row>
    <row r="4" spans="2:32" s="9" customFormat="1" ht="24" hidden="1" customHeight="1">
      <c r="C4" s="615" t="s">
        <v>3</v>
      </c>
      <c r="D4" s="615"/>
      <c r="E4" s="615"/>
      <c r="F4" s="615"/>
      <c r="G4" s="615"/>
      <c r="H4" s="615"/>
      <c r="I4" s="615"/>
      <c r="J4" s="11"/>
      <c r="K4" s="11" t="s">
        <v>4</v>
      </c>
      <c r="L4" s="12" t="s">
        <v>5</v>
      </c>
      <c r="M4" s="11"/>
      <c r="N4" s="11"/>
      <c r="O4" s="11"/>
      <c r="P4" s="11"/>
      <c r="Q4" s="11"/>
      <c r="R4" s="11"/>
      <c r="S4" s="11"/>
    </row>
    <row r="5" spans="2:32" s="9" customFormat="1" ht="9" hidden="1" customHeight="1">
      <c r="C5" s="10"/>
      <c r="D5" s="10"/>
      <c r="E5" s="10"/>
      <c r="F5" s="10"/>
      <c r="G5" s="10"/>
      <c r="H5" s="10"/>
      <c r="I5" s="10"/>
      <c r="J5" s="11"/>
      <c r="K5" s="11"/>
      <c r="L5" s="13"/>
      <c r="M5" s="11"/>
      <c r="N5" s="11"/>
      <c r="O5" s="11"/>
      <c r="P5" s="11"/>
      <c r="Q5" s="11"/>
      <c r="R5" s="11"/>
      <c r="S5" s="11"/>
    </row>
    <row r="6" spans="2:32" s="11" customFormat="1" ht="24" hidden="1" customHeight="1">
      <c r="B6" s="7" t="s">
        <v>6</v>
      </c>
      <c r="G6" s="551" t="s">
        <v>7</v>
      </c>
      <c r="H6" s="551"/>
      <c r="I6" s="551"/>
      <c r="J6" s="551"/>
      <c r="K6" s="551"/>
      <c r="L6" s="551"/>
      <c r="M6" s="551"/>
      <c r="N6" s="551"/>
      <c r="O6" s="551"/>
      <c r="P6" s="551"/>
      <c r="Q6" s="551"/>
      <c r="R6" s="551"/>
      <c r="S6" s="551"/>
      <c r="T6" s="551"/>
      <c r="U6" s="551"/>
      <c r="V6" s="551"/>
      <c r="W6" s="551"/>
      <c r="X6" s="551"/>
      <c r="AA6" s="604"/>
      <c r="AB6" s="604"/>
      <c r="AC6" s="604"/>
      <c r="AD6" s="604"/>
      <c r="AE6" s="604"/>
      <c r="AF6" s="604"/>
    </row>
    <row r="7" spans="2:32" ht="24" hidden="1" customHeight="1">
      <c r="B7" s="16" t="s">
        <v>8</v>
      </c>
      <c r="D7" s="17"/>
      <c r="E7" s="17"/>
      <c r="F7" s="17"/>
      <c r="G7" s="18"/>
      <c r="H7" s="17"/>
      <c r="I7" s="17"/>
      <c r="J7" s="17"/>
      <c r="K7" s="17"/>
      <c r="L7" s="17"/>
      <c r="Z7" s="382"/>
      <c r="AA7" s="604"/>
      <c r="AB7" s="612"/>
      <c r="AC7" s="612"/>
      <c r="AD7" s="604"/>
      <c r="AE7" s="612"/>
      <c r="AF7" s="612"/>
    </row>
    <row r="8" spans="2:32" s="19" customFormat="1" ht="24.95" hidden="1" customHeight="1">
      <c r="C8" s="20" t="s">
        <v>9</v>
      </c>
      <c r="D8" s="546" t="s">
        <v>10</v>
      </c>
      <c r="E8" s="546"/>
      <c r="F8" s="546"/>
      <c r="G8" s="547" t="s">
        <v>11</v>
      </c>
      <c r="H8" s="547"/>
      <c r="I8" s="547"/>
      <c r="J8" s="546" t="s">
        <v>12</v>
      </c>
      <c r="K8" s="546"/>
      <c r="L8" s="546"/>
      <c r="M8" s="546"/>
      <c r="O8" s="613" t="s">
        <v>13</v>
      </c>
      <c r="P8" s="613"/>
      <c r="Q8" s="613"/>
      <c r="R8" s="613"/>
      <c r="S8" s="613"/>
      <c r="T8" s="613"/>
      <c r="U8" s="613"/>
      <c r="V8" s="613"/>
      <c r="W8" s="613"/>
      <c r="X8" s="613"/>
      <c r="Z8" s="382"/>
      <c r="AA8" s="604"/>
      <c r="AB8" s="612"/>
      <c r="AC8" s="612"/>
      <c r="AD8" s="604"/>
      <c r="AE8" s="612"/>
      <c r="AF8" s="612"/>
    </row>
    <row r="9" spans="2:32" s="19" customFormat="1" ht="9" hidden="1" customHeight="1">
      <c r="B9" s="22"/>
      <c r="C9" s="527" t="s">
        <v>14</v>
      </c>
      <c r="D9" s="611"/>
      <c r="E9" s="611"/>
      <c r="F9" s="611"/>
      <c r="G9" s="572"/>
      <c r="H9" s="573"/>
      <c r="I9" s="23"/>
      <c r="J9" s="531">
        <f t="shared" ref="J9:J14" si="0">ROUNDDOWN((INT(D9)*G9/10),0)</f>
        <v>0</v>
      </c>
      <c r="K9" s="531"/>
      <c r="L9" s="531"/>
      <c r="M9" s="531"/>
      <c r="O9" s="613"/>
      <c r="P9" s="613"/>
      <c r="Q9" s="613"/>
      <c r="R9" s="613"/>
      <c r="S9" s="613"/>
      <c r="T9" s="613"/>
      <c r="U9" s="613"/>
      <c r="V9" s="613"/>
      <c r="W9" s="613"/>
      <c r="X9" s="613"/>
      <c r="Z9" s="604"/>
      <c r="AA9" s="604"/>
      <c r="AB9" s="604"/>
      <c r="AC9" s="604"/>
      <c r="AD9" s="604"/>
      <c r="AE9" s="604"/>
      <c r="AF9" s="604"/>
    </row>
    <row r="10" spans="2:32" s="19" customFormat="1" ht="24.95" hidden="1" customHeight="1">
      <c r="B10" s="22"/>
      <c r="C10" s="513"/>
      <c r="D10" s="605">
        <v>0</v>
      </c>
      <c r="E10" s="605"/>
      <c r="F10" s="605"/>
      <c r="G10" s="569">
        <f>IF('[1]はじめに（PC）'!$D$2="北海道",'[1]【参考】交付単価（PC）'!U9,'[1]【参考】交付単価（PC）'!O9)</f>
        <v>2200</v>
      </c>
      <c r="H10" s="570"/>
      <c r="I10" s="24" t="s">
        <v>15</v>
      </c>
      <c r="J10" s="497">
        <f>ROUNDDOWN((INT(D10)*G10/10),0)</f>
        <v>0</v>
      </c>
      <c r="K10" s="497"/>
      <c r="L10" s="497"/>
      <c r="M10" s="497"/>
      <c r="O10" s="613"/>
      <c r="P10" s="613"/>
      <c r="Q10" s="613"/>
      <c r="R10" s="613"/>
      <c r="S10" s="613"/>
      <c r="T10" s="613"/>
      <c r="U10" s="613"/>
      <c r="V10" s="613"/>
      <c r="W10" s="613"/>
      <c r="X10" s="613"/>
      <c r="Z10" s="604"/>
      <c r="AA10" s="604"/>
      <c r="AB10" s="604"/>
      <c r="AC10" s="604"/>
      <c r="AD10" s="604"/>
      <c r="AE10" s="604"/>
      <c r="AF10" s="604"/>
    </row>
    <row r="11" spans="2:32" s="19" customFormat="1" ht="9" hidden="1" customHeight="1">
      <c r="B11" s="22"/>
      <c r="C11" s="527" t="s">
        <v>16</v>
      </c>
      <c r="D11" s="528"/>
      <c r="E11" s="528"/>
      <c r="F11" s="528"/>
      <c r="G11" s="572"/>
      <c r="H11" s="573"/>
      <c r="I11" s="23"/>
      <c r="J11" s="531">
        <f t="shared" si="0"/>
        <v>0</v>
      </c>
      <c r="K11" s="531"/>
      <c r="L11" s="531"/>
      <c r="M11" s="531"/>
      <c r="O11" s="606" t="s">
        <v>17</v>
      </c>
      <c r="P11" s="607"/>
      <c r="Q11" s="607"/>
      <c r="R11" s="607"/>
      <c r="S11" s="607"/>
      <c r="T11" s="607"/>
      <c r="U11" s="607"/>
      <c r="V11" s="607"/>
      <c r="W11" s="607"/>
      <c r="X11" s="608"/>
      <c r="Z11" s="604"/>
      <c r="AA11" s="604"/>
      <c r="AB11" s="604"/>
      <c r="AC11" s="604"/>
      <c r="AD11" s="604"/>
      <c r="AE11" s="604"/>
      <c r="AF11" s="604"/>
    </row>
    <row r="12" spans="2:32" s="19" customFormat="1" ht="24.95" hidden="1" customHeight="1">
      <c r="C12" s="513"/>
      <c r="D12" s="605">
        <v>0</v>
      </c>
      <c r="E12" s="605"/>
      <c r="F12" s="605"/>
      <c r="G12" s="569">
        <f>IF('[1]はじめに（PC）'!$D$2="北海道",'[1]【参考】交付単価（PC）'!U10,'[1]【参考】交付単価（PC）'!O10)</f>
        <v>1500</v>
      </c>
      <c r="H12" s="570"/>
      <c r="I12" s="24" t="s">
        <v>15</v>
      </c>
      <c r="J12" s="497">
        <f t="shared" si="0"/>
        <v>0</v>
      </c>
      <c r="K12" s="497"/>
      <c r="L12" s="497"/>
      <c r="M12" s="497"/>
      <c r="O12" s="609"/>
      <c r="P12" s="427"/>
      <c r="Q12" s="427"/>
      <c r="R12" s="427"/>
      <c r="S12" s="427"/>
      <c r="T12" s="427"/>
      <c r="U12" s="427"/>
      <c r="V12" s="427"/>
      <c r="W12" s="427"/>
      <c r="X12" s="610"/>
      <c r="Z12" s="604"/>
      <c r="AA12" s="604"/>
      <c r="AB12" s="604"/>
      <c r="AC12" s="604"/>
      <c r="AD12" s="604"/>
      <c r="AE12" s="604"/>
      <c r="AF12" s="604"/>
    </row>
    <row r="13" spans="2:32" s="19" customFormat="1" ht="9" hidden="1" customHeight="1">
      <c r="C13" s="527" t="s">
        <v>18</v>
      </c>
      <c r="D13" s="528"/>
      <c r="E13" s="528"/>
      <c r="F13" s="528"/>
      <c r="G13" s="572"/>
      <c r="H13" s="573"/>
      <c r="I13" s="23"/>
      <c r="J13" s="531">
        <f t="shared" si="0"/>
        <v>0</v>
      </c>
      <c r="K13" s="531"/>
      <c r="L13" s="531"/>
      <c r="M13" s="531"/>
      <c r="O13" s="609"/>
      <c r="P13" s="427"/>
      <c r="Q13" s="427"/>
      <c r="R13" s="427"/>
      <c r="S13" s="427"/>
      <c r="T13" s="427"/>
      <c r="U13" s="427"/>
      <c r="V13" s="427"/>
      <c r="W13" s="427"/>
      <c r="X13" s="610"/>
      <c r="Z13" s="604"/>
      <c r="AA13" s="604"/>
      <c r="AB13" s="604"/>
      <c r="AC13" s="604"/>
      <c r="AD13" s="604"/>
      <c r="AE13" s="604"/>
      <c r="AF13" s="604"/>
    </row>
    <row r="14" spans="2:32" s="19" customFormat="1" ht="24.95" hidden="1" customHeight="1">
      <c r="C14" s="512"/>
      <c r="D14" s="605">
        <v>0</v>
      </c>
      <c r="E14" s="605"/>
      <c r="F14" s="605"/>
      <c r="G14" s="569">
        <f>IF('[1]はじめに（PC）'!$D$2="北海道",'[1]【参考】交付単価（PC）'!U11,'[1]【参考】交付単価（PC）'!O11)</f>
        <v>180</v>
      </c>
      <c r="H14" s="570"/>
      <c r="I14" s="26" t="s">
        <v>15</v>
      </c>
      <c r="J14" s="537">
        <f t="shared" si="0"/>
        <v>0</v>
      </c>
      <c r="K14" s="537"/>
      <c r="L14" s="537"/>
      <c r="M14" s="537"/>
      <c r="O14" s="609"/>
      <c r="P14" s="427"/>
      <c r="Q14" s="427"/>
      <c r="R14" s="427"/>
      <c r="S14" s="427"/>
      <c r="T14" s="427"/>
      <c r="U14" s="427"/>
      <c r="V14" s="427"/>
      <c r="W14" s="427"/>
      <c r="X14" s="610"/>
      <c r="Z14" s="604"/>
      <c r="AA14" s="604"/>
      <c r="AB14" s="604"/>
      <c r="AC14" s="604"/>
      <c r="AD14" s="604"/>
      <c r="AE14" s="604"/>
      <c r="AF14" s="604"/>
    </row>
    <row r="15" spans="2:32" s="19" customFormat="1" ht="20.100000000000001" hidden="1" customHeight="1">
      <c r="C15" s="499" t="s">
        <v>19</v>
      </c>
      <c r="D15" s="500"/>
      <c r="E15" s="500"/>
      <c r="F15" s="500"/>
      <c r="G15" s="500"/>
      <c r="H15" s="500"/>
      <c r="I15" s="501"/>
      <c r="J15" s="502"/>
      <c r="K15" s="503"/>
      <c r="L15" s="503"/>
      <c r="M15" s="504"/>
      <c r="O15" s="27"/>
      <c r="P15" s="28"/>
      <c r="Q15" s="28"/>
      <c r="R15" s="28"/>
      <c r="S15" s="28"/>
      <c r="T15" s="28"/>
      <c r="U15" s="28"/>
      <c r="V15" s="28"/>
      <c r="W15" s="28"/>
      <c r="X15" s="29"/>
    </row>
    <row r="16" spans="2:32" s="19" customFormat="1" ht="20.100000000000001" hidden="1" customHeight="1">
      <c r="C16" s="505" t="s">
        <v>20</v>
      </c>
      <c r="D16" s="506"/>
      <c r="E16" s="506"/>
      <c r="F16" s="506"/>
      <c r="G16" s="506"/>
      <c r="H16" s="506"/>
      <c r="I16" s="506"/>
      <c r="J16" s="506"/>
      <c r="K16" s="506"/>
      <c r="L16" s="506"/>
      <c r="M16" s="507"/>
      <c r="O16" s="27"/>
      <c r="P16" s="444" t="s">
        <v>21</v>
      </c>
      <c r="Q16" s="444"/>
      <c r="R16" s="444"/>
      <c r="S16" s="444"/>
      <c r="T16" s="444"/>
      <c r="U16" s="445"/>
      <c r="V16" s="593">
        <v>0</v>
      </c>
      <c r="W16" s="594"/>
      <c r="X16" s="29"/>
    </row>
    <row r="17" spans="2:45" s="19" customFormat="1" ht="9" hidden="1" customHeight="1">
      <c r="C17" s="512" t="s">
        <v>22</v>
      </c>
      <c r="D17" s="514">
        <f>INT(SUM(D9,D11,D13))</f>
        <v>0</v>
      </c>
      <c r="E17" s="515"/>
      <c r="F17" s="515"/>
      <c r="G17" s="595"/>
      <c r="H17" s="596"/>
      <c r="I17" s="597"/>
      <c r="J17" s="601">
        <f>SUM(J9,J11,J13)</f>
        <v>0</v>
      </c>
      <c r="K17" s="601"/>
      <c r="L17" s="601"/>
      <c r="M17" s="602"/>
      <c r="O17" s="30"/>
      <c r="P17" s="31"/>
      <c r="Q17" s="31"/>
      <c r="R17" s="31"/>
      <c r="S17" s="31"/>
      <c r="T17" s="31"/>
      <c r="U17" s="31"/>
      <c r="V17" s="31"/>
      <c r="W17" s="31"/>
      <c r="X17" s="32"/>
    </row>
    <row r="18" spans="2:45" s="19" customFormat="1" ht="24.95" hidden="1" customHeight="1">
      <c r="C18" s="513"/>
      <c r="D18" s="603">
        <f>INT(SUM(D10,D12,D14))</f>
        <v>0</v>
      </c>
      <c r="E18" s="603"/>
      <c r="F18" s="494"/>
      <c r="G18" s="598"/>
      <c r="H18" s="599"/>
      <c r="I18" s="600"/>
      <c r="J18" s="496">
        <f>SUM(J10,J12,J14)</f>
        <v>0</v>
      </c>
      <c r="K18" s="497"/>
      <c r="L18" s="497"/>
      <c r="M18" s="497"/>
    </row>
    <row r="19" spans="2:45" s="19" customFormat="1" ht="9" hidden="1" customHeight="1">
      <c r="C19" s="33"/>
      <c r="D19" s="34"/>
      <c r="E19" s="34"/>
      <c r="F19" s="34"/>
      <c r="G19" s="35"/>
      <c r="H19" s="35"/>
      <c r="I19" s="35"/>
      <c r="J19" s="35"/>
      <c r="K19" s="35"/>
      <c r="L19" s="36"/>
      <c r="M19" s="36"/>
      <c r="N19" s="36"/>
      <c r="O19" s="34"/>
      <c r="X19" s="33"/>
      <c r="Y19" s="33"/>
      <c r="Z19" s="37"/>
      <c r="AJ19" s="36"/>
    </row>
    <row r="20" spans="2:45" ht="24" hidden="1" customHeight="1">
      <c r="B20" s="16" t="s">
        <v>23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AJ20" s="39"/>
      <c r="AK20" s="39"/>
    </row>
    <row r="21" spans="2:45" ht="18" hidden="1" customHeight="1">
      <c r="C21" s="16" t="s">
        <v>24</v>
      </c>
      <c r="D21" s="17"/>
      <c r="E21" s="17"/>
      <c r="F21" s="17"/>
      <c r="G21" s="17"/>
      <c r="H21" s="17"/>
      <c r="I21" s="17"/>
      <c r="J21" s="17"/>
      <c r="K21" s="17"/>
      <c r="L21" s="17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AJ21" s="39"/>
      <c r="AK21" s="39"/>
    </row>
    <row r="22" spans="2:45" s="19" customFormat="1" ht="24.95" hidden="1" customHeight="1">
      <c r="C22" s="20" t="s">
        <v>9</v>
      </c>
      <c r="D22" s="546" t="s">
        <v>10</v>
      </c>
      <c r="E22" s="546"/>
      <c r="F22" s="546"/>
      <c r="G22" s="547" t="s">
        <v>11</v>
      </c>
      <c r="H22" s="547"/>
      <c r="I22" s="547"/>
      <c r="J22" s="546" t="s">
        <v>12</v>
      </c>
      <c r="K22" s="546"/>
      <c r="L22" s="546"/>
      <c r="M22" s="546"/>
      <c r="O22" s="582" t="s">
        <v>25</v>
      </c>
      <c r="P22" s="583"/>
      <c r="Q22" s="583"/>
      <c r="R22" s="583"/>
      <c r="S22" s="583"/>
      <c r="T22" s="583"/>
      <c r="U22" s="583"/>
      <c r="V22" s="583"/>
      <c r="W22" s="583"/>
      <c r="X22" s="584"/>
      <c r="Y22" s="38"/>
      <c r="Z22" s="39"/>
      <c r="AA22" s="39"/>
      <c r="AB22" s="526"/>
      <c r="AC22" s="526"/>
      <c r="AD22" s="526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</row>
    <row r="23" spans="2:45" s="19" customFormat="1" ht="9" hidden="1" customHeight="1">
      <c r="B23" s="22"/>
      <c r="C23" s="527" t="s">
        <v>14</v>
      </c>
      <c r="D23" s="571"/>
      <c r="E23" s="571"/>
      <c r="F23" s="571"/>
      <c r="G23" s="572"/>
      <c r="H23" s="573"/>
      <c r="I23" s="40"/>
      <c r="J23" s="574">
        <f t="shared" ref="J23:J28" si="1">ROUNDDOWN((INT(D23)*G23/10),0)</f>
        <v>0</v>
      </c>
      <c r="K23" s="574"/>
      <c r="L23" s="574"/>
      <c r="M23" s="574"/>
      <c r="O23" s="588"/>
      <c r="P23" s="551"/>
      <c r="Q23" s="551"/>
      <c r="R23" s="551"/>
      <c r="S23" s="551"/>
      <c r="T23" s="551"/>
      <c r="U23" s="551"/>
      <c r="V23" s="551"/>
      <c r="W23" s="551"/>
      <c r="X23" s="592"/>
      <c r="Z23" s="39"/>
      <c r="AA23" s="39"/>
      <c r="AB23" s="575"/>
      <c r="AC23" s="575"/>
      <c r="AD23" s="41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</row>
    <row r="24" spans="2:45" s="19" customFormat="1" ht="24.95" hidden="1" customHeight="1">
      <c r="B24" s="22"/>
      <c r="C24" s="513"/>
      <c r="D24" s="576">
        <v>0</v>
      </c>
      <c r="E24" s="577"/>
      <c r="F24" s="578"/>
      <c r="G24" s="569">
        <f>IF('[1]はじめに（PC）'!$D$2="北海道",'[1]【参考】交付単価（PC）'!W9,'[1]【参考】交付単価（PC）'!Q9)</f>
        <v>975</v>
      </c>
      <c r="H24" s="570"/>
      <c r="I24" s="42" t="s">
        <v>15</v>
      </c>
      <c r="J24" s="579">
        <f t="shared" si="1"/>
        <v>0</v>
      </c>
      <c r="K24" s="579"/>
      <c r="L24" s="579"/>
      <c r="M24" s="579"/>
      <c r="O24" s="588"/>
      <c r="P24" s="551"/>
      <c r="Q24" s="551"/>
      <c r="R24" s="551"/>
      <c r="S24" s="551"/>
      <c r="T24" s="551"/>
      <c r="U24" s="551"/>
      <c r="V24" s="551"/>
      <c r="W24" s="551"/>
      <c r="X24" s="592"/>
      <c r="Z24" s="39"/>
      <c r="AA24" s="39"/>
      <c r="AB24" s="493"/>
      <c r="AC24" s="493"/>
      <c r="AD24" s="41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</row>
    <row r="25" spans="2:45" s="19" customFormat="1" ht="9" hidden="1" customHeight="1">
      <c r="B25" s="22"/>
      <c r="C25" s="527" t="s">
        <v>16</v>
      </c>
      <c r="D25" s="571"/>
      <c r="E25" s="571"/>
      <c r="F25" s="571"/>
      <c r="G25" s="572"/>
      <c r="H25" s="573"/>
      <c r="I25" s="40"/>
      <c r="J25" s="574">
        <f t="shared" si="1"/>
        <v>0</v>
      </c>
      <c r="K25" s="574"/>
      <c r="L25" s="574"/>
      <c r="M25" s="574"/>
      <c r="O25" s="44"/>
      <c r="P25" s="349" t="s">
        <v>26</v>
      </c>
      <c r="Q25" s="349"/>
      <c r="R25" s="349"/>
      <c r="S25" s="349"/>
      <c r="T25" s="349"/>
      <c r="U25" s="349"/>
      <c r="V25" s="349"/>
      <c r="W25" s="349"/>
      <c r="X25" s="591"/>
      <c r="Z25" s="39"/>
      <c r="AA25" s="39"/>
      <c r="AB25" s="575"/>
      <c r="AC25" s="575"/>
      <c r="AD25" s="41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</row>
    <row r="26" spans="2:45" s="19" customFormat="1" ht="24.95" hidden="1" customHeight="1">
      <c r="C26" s="513"/>
      <c r="D26" s="576">
        <v>0</v>
      </c>
      <c r="E26" s="577"/>
      <c r="F26" s="578"/>
      <c r="G26" s="569">
        <f>IF('[1]はじめに（PC）'!$D$2="北海道",'[1]【参考】交付単価（PC）'!W10,'[1]【参考】交付単価（PC）'!Q10)</f>
        <v>600</v>
      </c>
      <c r="H26" s="570"/>
      <c r="I26" s="42" t="s">
        <v>15</v>
      </c>
      <c r="J26" s="566">
        <f t="shared" si="1"/>
        <v>0</v>
      </c>
      <c r="K26" s="567"/>
      <c r="L26" s="567"/>
      <c r="M26" s="568"/>
      <c r="O26" s="44"/>
      <c r="P26" s="349"/>
      <c r="Q26" s="349"/>
      <c r="R26" s="349"/>
      <c r="S26" s="349"/>
      <c r="T26" s="349"/>
      <c r="U26" s="349"/>
      <c r="V26" s="349"/>
      <c r="W26" s="349"/>
      <c r="X26" s="591"/>
      <c r="Y26" s="46"/>
      <c r="Z26" s="39"/>
      <c r="AA26" s="39"/>
      <c r="AB26" s="493"/>
      <c r="AC26" s="493"/>
      <c r="AD26" s="41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</row>
    <row r="27" spans="2:45" s="19" customFormat="1" ht="9" hidden="1" customHeight="1">
      <c r="C27" s="527" t="s">
        <v>18</v>
      </c>
      <c r="D27" s="571"/>
      <c r="E27" s="571"/>
      <c r="F27" s="571"/>
      <c r="G27" s="572"/>
      <c r="H27" s="573"/>
      <c r="I27" s="40"/>
      <c r="J27" s="574">
        <f t="shared" si="1"/>
        <v>0</v>
      </c>
      <c r="K27" s="574"/>
      <c r="L27" s="574"/>
      <c r="M27" s="574"/>
      <c r="O27" s="44"/>
      <c r="P27" s="45"/>
      <c r="Q27" s="45"/>
      <c r="R27" s="45"/>
      <c r="S27" s="45"/>
      <c r="T27" s="45"/>
      <c r="U27" s="45"/>
      <c r="V27" s="45"/>
      <c r="W27" s="45"/>
      <c r="X27" s="47"/>
      <c r="Y27" s="18"/>
      <c r="Z27" s="39"/>
      <c r="AA27" s="39"/>
      <c r="AB27" s="575"/>
      <c r="AC27" s="575"/>
      <c r="AD27" s="41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</row>
    <row r="28" spans="2:45" s="19" customFormat="1" ht="24.95" hidden="1" customHeight="1">
      <c r="C28" s="512"/>
      <c r="D28" s="576">
        <v>0</v>
      </c>
      <c r="E28" s="577"/>
      <c r="F28" s="578"/>
      <c r="G28" s="569">
        <f>IF('[1]はじめに（PC）'!$D$2="北海道",'[1]【参考】交付単価（PC）'!W11,'[1]【参考】交付単価（PC）'!Q11)</f>
        <v>90</v>
      </c>
      <c r="H28" s="570"/>
      <c r="I28" s="48" t="s">
        <v>15</v>
      </c>
      <c r="J28" s="553">
        <f t="shared" si="1"/>
        <v>0</v>
      </c>
      <c r="K28" s="553"/>
      <c r="L28" s="553"/>
      <c r="M28" s="553"/>
      <c r="O28" s="588" t="s">
        <v>27</v>
      </c>
      <c r="P28" s="551"/>
      <c r="Q28" s="551"/>
      <c r="R28" s="49"/>
      <c r="S28" s="50"/>
      <c r="T28" s="551" t="s">
        <v>28</v>
      </c>
      <c r="U28" s="551"/>
      <c r="V28" s="551"/>
      <c r="W28" s="49"/>
      <c r="X28" s="51"/>
      <c r="Y28" s="46"/>
      <c r="Z28" s="39"/>
      <c r="AA28" s="39"/>
      <c r="AB28" s="493"/>
      <c r="AC28" s="493"/>
      <c r="AD28" s="41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</row>
    <row r="29" spans="2:45" s="19" customFormat="1" ht="20.100000000000001" hidden="1" customHeight="1">
      <c r="C29" s="499" t="s">
        <v>19</v>
      </c>
      <c r="D29" s="500"/>
      <c r="E29" s="500"/>
      <c r="F29" s="500"/>
      <c r="G29" s="500"/>
      <c r="H29" s="500"/>
      <c r="I29" s="501"/>
      <c r="J29" s="502"/>
      <c r="K29" s="503"/>
      <c r="L29" s="503"/>
      <c r="M29" s="504"/>
      <c r="O29" s="27"/>
      <c r="P29" s="28"/>
      <c r="Q29" s="28"/>
      <c r="R29" s="28"/>
      <c r="S29" s="28"/>
      <c r="T29" s="28"/>
      <c r="U29" s="28"/>
      <c r="V29" s="28"/>
      <c r="W29" s="28"/>
      <c r="X29" s="29"/>
    </row>
    <row r="30" spans="2:45" s="19" customFormat="1" ht="20.100000000000001" hidden="1" customHeight="1">
      <c r="C30" s="505" t="s">
        <v>20</v>
      </c>
      <c r="D30" s="506"/>
      <c r="E30" s="506"/>
      <c r="F30" s="506"/>
      <c r="G30" s="506"/>
      <c r="H30" s="506"/>
      <c r="I30" s="506"/>
      <c r="J30" s="506"/>
      <c r="K30" s="506"/>
      <c r="L30" s="506"/>
      <c r="M30" s="507"/>
      <c r="O30" s="588" t="s">
        <v>29</v>
      </c>
      <c r="P30" s="551"/>
      <c r="Q30" s="551"/>
      <c r="R30" s="589" t="s">
        <v>5</v>
      </c>
      <c r="S30" s="50"/>
      <c r="T30" s="551" t="s">
        <v>30</v>
      </c>
      <c r="U30" s="551"/>
      <c r="V30" s="551"/>
      <c r="W30" s="589"/>
      <c r="X30" s="52"/>
      <c r="Y30" s="38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</row>
    <row r="31" spans="2:45" s="19" customFormat="1" ht="9" hidden="1" customHeight="1">
      <c r="C31" s="554" t="s">
        <v>22</v>
      </c>
      <c r="D31" s="555">
        <f>INT(SUM(D24,D26,D28))</f>
        <v>0</v>
      </c>
      <c r="E31" s="556"/>
      <c r="F31" s="557"/>
      <c r="G31" s="559"/>
      <c r="H31" s="559"/>
      <c r="I31" s="560"/>
      <c r="J31" s="563">
        <f>SUM(J24,J26,J28)</f>
        <v>0</v>
      </c>
      <c r="K31" s="564"/>
      <c r="L31" s="564"/>
      <c r="M31" s="565"/>
      <c r="O31" s="585"/>
      <c r="P31" s="586"/>
      <c r="Q31" s="586"/>
      <c r="R31" s="590"/>
      <c r="T31" s="586"/>
      <c r="U31" s="586"/>
      <c r="V31" s="586"/>
      <c r="W31" s="590"/>
      <c r="X31" s="53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</row>
    <row r="32" spans="2:45" s="19" customFormat="1" ht="24.95" hidden="1" customHeight="1">
      <c r="C32" s="378"/>
      <c r="D32" s="494"/>
      <c r="E32" s="495"/>
      <c r="F32" s="558"/>
      <c r="G32" s="561"/>
      <c r="H32" s="561"/>
      <c r="I32" s="562"/>
      <c r="J32" s="566"/>
      <c r="K32" s="567"/>
      <c r="L32" s="567"/>
      <c r="M32" s="568"/>
      <c r="O32" s="54"/>
      <c r="P32" s="55"/>
      <c r="Q32" s="55"/>
      <c r="R32" s="55"/>
      <c r="S32" s="55"/>
      <c r="T32" s="55"/>
      <c r="U32" s="55"/>
      <c r="V32" s="56"/>
      <c r="W32" s="57"/>
      <c r="X32" s="58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</row>
    <row r="33" spans="2:45" s="19" customFormat="1" ht="9" hidden="1" customHeight="1">
      <c r="C33" s="33"/>
      <c r="D33" s="34"/>
      <c r="E33" s="34"/>
      <c r="F33" s="34"/>
      <c r="G33" s="59"/>
      <c r="H33" s="59"/>
      <c r="I33" s="59"/>
      <c r="J33" s="36"/>
      <c r="K33" s="60"/>
      <c r="L33" s="36"/>
      <c r="M33" s="36"/>
      <c r="O33" s="580"/>
      <c r="P33" s="580"/>
      <c r="Q33" s="580"/>
      <c r="R33" s="580"/>
      <c r="S33" s="580"/>
      <c r="T33" s="580"/>
      <c r="U33" s="580"/>
      <c r="V33" s="50"/>
      <c r="W33" s="61"/>
      <c r="X33" s="61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</row>
    <row r="34" spans="2:45" ht="18" hidden="1" customHeight="1">
      <c r="C34" s="16" t="s">
        <v>31</v>
      </c>
      <c r="D34" s="17"/>
      <c r="E34" s="17"/>
      <c r="F34" s="17"/>
      <c r="G34" s="17"/>
      <c r="H34" s="17"/>
      <c r="I34" s="17"/>
      <c r="J34" s="17"/>
      <c r="K34" s="17"/>
      <c r="L34" s="17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AJ34" s="39"/>
      <c r="AK34" s="39"/>
    </row>
    <row r="35" spans="2:45" s="19" customFormat="1" ht="24.95" hidden="1" customHeight="1">
      <c r="C35" s="20" t="s">
        <v>9</v>
      </c>
      <c r="D35" s="546" t="s">
        <v>10</v>
      </c>
      <c r="E35" s="546"/>
      <c r="F35" s="546"/>
      <c r="G35" s="547" t="s">
        <v>11</v>
      </c>
      <c r="H35" s="547"/>
      <c r="I35" s="547"/>
      <c r="J35" s="546" t="s">
        <v>12</v>
      </c>
      <c r="K35" s="546"/>
      <c r="L35" s="546"/>
      <c r="M35" s="546"/>
      <c r="O35" s="582" t="s">
        <v>32</v>
      </c>
      <c r="P35" s="583"/>
      <c r="Q35" s="583"/>
      <c r="R35" s="583"/>
      <c r="S35" s="583"/>
      <c r="T35" s="583"/>
      <c r="U35" s="583"/>
      <c r="V35" s="583"/>
      <c r="W35" s="583"/>
      <c r="X35" s="584"/>
      <c r="Y35" s="38"/>
      <c r="Z35" s="39"/>
      <c r="AA35" s="39"/>
      <c r="AB35" s="526"/>
      <c r="AC35" s="526"/>
      <c r="AD35" s="526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</row>
    <row r="36" spans="2:45" s="19" customFormat="1" ht="9" hidden="1" customHeight="1">
      <c r="B36" s="22"/>
      <c r="C36" s="527" t="s">
        <v>14</v>
      </c>
      <c r="D36" s="571"/>
      <c r="E36" s="571"/>
      <c r="F36" s="571"/>
      <c r="G36" s="572"/>
      <c r="H36" s="573"/>
      <c r="I36" s="40"/>
      <c r="J36" s="574">
        <f t="shared" ref="J36:J41" si="2">ROUNDDOWN((INT(D36)*G36/10),0)</f>
        <v>0</v>
      </c>
      <c r="K36" s="574"/>
      <c r="L36" s="574"/>
      <c r="M36" s="574"/>
      <c r="O36" s="585"/>
      <c r="P36" s="586"/>
      <c r="Q36" s="586"/>
      <c r="R36" s="586"/>
      <c r="S36" s="586"/>
      <c r="T36" s="586"/>
      <c r="U36" s="586"/>
      <c r="V36" s="586"/>
      <c r="W36" s="586"/>
      <c r="X36" s="587"/>
      <c r="Z36" s="39"/>
      <c r="AA36" s="39"/>
      <c r="AB36" s="575"/>
      <c r="AC36" s="575"/>
      <c r="AD36" s="41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</row>
    <row r="37" spans="2:45" s="19" customFormat="1" ht="24.95" hidden="1" customHeight="1">
      <c r="B37" s="22"/>
      <c r="C37" s="513"/>
      <c r="D37" s="576">
        <v>0</v>
      </c>
      <c r="E37" s="577"/>
      <c r="F37" s="578"/>
      <c r="G37" s="569">
        <v>1800</v>
      </c>
      <c r="H37" s="570"/>
      <c r="I37" s="42" t="s">
        <v>15</v>
      </c>
      <c r="J37" s="579">
        <f t="shared" si="2"/>
        <v>0</v>
      </c>
      <c r="K37" s="579"/>
      <c r="L37" s="579"/>
      <c r="M37" s="579"/>
      <c r="O37" s="585"/>
      <c r="P37" s="586"/>
      <c r="Q37" s="586"/>
      <c r="R37" s="586"/>
      <c r="S37" s="586"/>
      <c r="T37" s="586"/>
      <c r="U37" s="586"/>
      <c r="V37" s="586"/>
      <c r="W37" s="586"/>
      <c r="X37" s="587"/>
      <c r="Z37" s="39"/>
      <c r="AA37" s="39"/>
      <c r="AB37" s="493"/>
      <c r="AC37" s="493"/>
      <c r="AD37" s="41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</row>
    <row r="38" spans="2:45" s="19" customFormat="1" ht="9" hidden="1" customHeight="1">
      <c r="B38" s="22"/>
      <c r="C38" s="527" t="s">
        <v>16</v>
      </c>
      <c r="D38" s="571"/>
      <c r="E38" s="571"/>
      <c r="F38" s="571"/>
      <c r="G38" s="572"/>
      <c r="H38" s="573"/>
      <c r="I38" s="40"/>
      <c r="J38" s="574">
        <f t="shared" si="2"/>
        <v>0</v>
      </c>
      <c r="K38" s="574"/>
      <c r="L38" s="574"/>
      <c r="M38" s="574"/>
      <c r="O38" s="44"/>
      <c r="X38" s="62"/>
      <c r="Z38" s="39"/>
      <c r="AA38" s="39"/>
      <c r="AB38" s="575"/>
      <c r="AC38" s="575"/>
      <c r="AD38" s="41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</row>
    <row r="39" spans="2:45" s="19" customFormat="1" ht="24.95" hidden="1" customHeight="1">
      <c r="C39" s="513"/>
      <c r="D39" s="576">
        <v>0</v>
      </c>
      <c r="E39" s="577"/>
      <c r="F39" s="578"/>
      <c r="G39" s="569">
        <v>1080</v>
      </c>
      <c r="H39" s="570"/>
      <c r="I39" s="42" t="s">
        <v>15</v>
      </c>
      <c r="J39" s="566">
        <f t="shared" si="2"/>
        <v>0</v>
      </c>
      <c r="K39" s="567"/>
      <c r="L39" s="567"/>
      <c r="M39" s="568"/>
      <c r="O39" s="44"/>
      <c r="P39" s="349" t="s">
        <v>33</v>
      </c>
      <c r="Q39" s="581"/>
      <c r="R39" s="581"/>
      <c r="S39" s="581"/>
      <c r="T39" s="581"/>
      <c r="U39" s="581"/>
      <c r="V39" s="64" t="s">
        <v>4</v>
      </c>
      <c r="W39" s="65"/>
      <c r="X39" s="62"/>
      <c r="Y39" s="46"/>
      <c r="Z39" s="39"/>
      <c r="AA39" s="39"/>
      <c r="AB39" s="493"/>
      <c r="AC39" s="493"/>
      <c r="AD39" s="41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</row>
    <row r="40" spans="2:45" s="19" customFormat="1" ht="9" hidden="1" customHeight="1">
      <c r="C40" s="527" t="s">
        <v>18</v>
      </c>
      <c r="D40" s="571"/>
      <c r="E40" s="571"/>
      <c r="F40" s="571"/>
      <c r="G40" s="572"/>
      <c r="H40" s="573"/>
      <c r="I40" s="40"/>
      <c r="J40" s="574">
        <f t="shared" si="2"/>
        <v>0</v>
      </c>
      <c r="K40" s="574"/>
      <c r="L40" s="574"/>
      <c r="M40" s="574"/>
      <c r="O40" s="66"/>
      <c r="P40" s="67"/>
      <c r="Q40" s="67"/>
      <c r="R40" s="67"/>
      <c r="S40" s="67"/>
      <c r="T40" s="67"/>
      <c r="U40" s="67"/>
      <c r="V40" s="67"/>
      <c r="W40" s="67"/>
      <c r="X40" s="68"/>
      <c r="Y40" s="18"/>
      <c r="Z40" s="39"/>
      <c r="AA40" s="39"/>
      <c r="AB40" s="575"/>
      <c r="AC40" s="575"/>
      <c r="AD40" s="41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</row>
    <row r="41" spans="2:45" s="19" customFormat="1" ht="24.95" hidden="1" customHeight="1">
      <c r="C41" s="512"/>
      <c r="D41" s="576">
        <v>0</v>
      </c>
      <c r="E41" s="577"/>
      <c r="F41" s="578"/>
      <c r="G41" s="569">
        <v>180</v>
      </c>
      <c r="H41" s="570"/>
      <c r="I41" s="48" t="s">
        <v>15</v>
      </c>
      <c r="J41" s="553">
        <f t="shared" si="2"/>
        <v>0</v>
      </c>
      <c r="K41" s="553"/>
      <c r="L41" s="553"/>
      <c r="M41" s="553"/>
      <c r="O41" s="14"/>
      <c r="P41" s="14"/>
      <c r="Q41" s="14"/>
      <c r="R41" s="69"/>
      <c r="S41" s="50"/>
      <c r="T41" s="14"/>
      <c r="U41" s="14"/>
      <c r="V41" s="14"/>
      <c r="W41" s="69"/>
      <c r="X41" s="50"/>
      <c r="Y41" s="46"/>
      <c r="Z41" s="39"/>
      <c r="AA41" s="39"/>
      <c r="AB41" s="493"/>
      <c r="AC41" s="493"/>
      <c r="AD41" s="41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</row>
    <row r="42" spans="2:45" s="19" customFormat="1" ht="20.100000000000001" hidden="1" customHeight="1">
      <c r="C42" s="499" t="s">
        <v>19</v>
      </c>
      <c r="D42" s="500"/>
      <c r="E42" s="500"/>
      <c r="F42" s="500"/>
      <c r="G42" s="500"/>
      <c r="H42" s="500"/>
      <c r="I42" s="501"/>
      <c r="J42" s="502"/>
      <c r="K42" s="503"/>
      <c r="L42" s="503"/>
      <c r="M42" s="504"/>
      <c r="O42" s="46"/>
      <c r="P42" s="28"/>
      <c r="Q42" s="28"/>
      <c r="R42" s="28"/>
      <c r="S42" s="28"/>
      <c r="T42" s="28"/>
      <c r="U42" s="28"/>
      <c r="V42" s="28"/>
      <c r="W42" s="28"/>
    </row>
    <row r="43" spans="2:45" s="19" customFormat="1" ht="20.100000000000001" hidden="1" customHeight="1">
      <c r="C43" s="505" t="s">
        <v>20</v>
      </c>
      <c r="D43" s="506"/>
      <c r="E43" s="506"/>
      <c r="F43" s="506"/>
      <c r="G43" s="506"/>
      <c r="H43" s="506"/>
      <c r="I43" s="506"/>
      <c r="J43" s="506"/>
      <c r="K43" s="506"/>
      <c r="L43" s="506"/>
      <c r="M43" s="507"/>
      <c r="O43" s="14"/>
      <c r="P43" s="14"/>
      <c r="Q43" s="14"/>
      <c r="R43" s="69"/>
      <c r="S43" s="50"/>
      <c r="T43" s="14"/>
      <c r="U43" s="14"/>
      <c r="V43" s="14"/>
      <c r="W43" s="69"/>
      <c r="X43" s="61"/>
      <c r="Y43" s="38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</row>
    <row r="44" spans="2:45" s="19" customFormat="1" ht="9" hidden="1" customHeight="1">
      <c r="C44" s="554" t="s">
        <v>22</v>
      </c>
      <c r="D44" s="555">
        <f>INT(SUM(D37,D39,D41))</f>
        <v>0</v>
      </c>
      <c r="E44" s="556"/>
      <c r="F44" s="557"/>
      <c r="G44" s="559"/>
      <c r="H44" s="559"/>
      <c r="I44" s="560"/>
      <c r="J44" s="563">
        <f>SUM(J37,J39,J41)</f>
        <v>0</v>
      </c>
      <c r="K44" s="564"/>
      <c r="L44" s="564"/>
      <c r="M44" s="565"/>
      <c r="O44"/>
      <c r="P44"/>
      <c r="Q44"/>
      <c r="R44"/>
      <c r="T44"/>
      <c r="U44"/>
      <c r="V44"/>
      <c r="W44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</row>
    <row r="45" spans="2:45" s="19" customFormat="1" ht="24.95" hidden="1" customHeight="1">
      <c r="C45" s="378"/>
      <c r="D45" s="494"/>
      <c r="E45" s="495"/>
      <c r="F45" s="558"/>
      <c r="G45" s="561"/>
      <c r="H45" s="561"/>
      <c r="I45" s="562"/>
      <c r="J45" s="566"/>
      <c r="K45" s="567"/>
      <c r="L45" s="567"/>
      <c r="M45" s="568"/>
      <c r="O45" s="70"/>
      <c r="P45" s="70"/>
      <c r="Q45" s="70"/>
      <c r="R45" s="70"/>
      <c r="S45" s="70"/>
      <c r="T45" s="70"/>
      <c r="U45" s="70"/>
      <c r="V45" s="50"/>
      <c r="W45" s="71"/>
      <c r="X45" s="61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</row>
    <row r="46" spans="2:45" s="19" customFormat="1" ht="9" hidden="1" customHeight="1">
      <c r="C46" s="33"/>
      <c r="D46" s="34"/>
      <c r="E46" s="34"/>
      <c r="F46" s="34"/>
      <c r="G46" s="59"/>
      <c r="H46" s="59"/>
      <c r="I46" s="59"/>
      <c r="J46" s="36"/>
      <c r="K46" s="60"/>
      <c r="L46" s="36"/>
      <c r="M46" s="36"/>
      <c r="O46" s="580"/>
      <c r="P46" s="580"/>
      <c r="Q46" s="580"/>
      <c r="R46" s="580"/>
      <c r="S46" s="580"/>
      <c r="T46" s="580"/>
      <c r="U46" s="580"/>
      <c r="V46" s="50"/>
      <c r="W46" s="61"/>
      <c r="X46" s="61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</row>
    <row r="47" spans="2:45" ht="18" hidden="1" customHeight="1">
      <c r="C47" s="16" t="s">
        <v>34</v>
      </c>
      <c r="D47" s="17"/>
      <c r="E47" s="17"/>
      <c r="F47" s="17"/>
      <c r="G47" s="17"/>
      <c r="H47" s="17"/>
      <c r="I47" s="17"/>
      <c r="J47" s="17"/>
      <c r="K47" s="17"/>
      <c r="L47" s="17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AJ47" s="39"/>
      <c r="AK47" s="39"/>
    </row>
    <row r="48" spans="2:45" s="19" customFormat="1" ht="24.95" hidden="1" customHeight="1">
      <c r="C48" s="20" t="s">
        <v>9</v>
      </c>
      <c r="D48" s="546" t="s">
        <v>10</v>
      </c>
      <c r="E48" s="546"/>
      <c r="F48" s="546"/>
      <c r="G48" s="547" t="s">
        <v>11</v>
      </c>
      <c r="H48" s="547"/>
      <c r="I48" s="547"/>
      <c r="J48" s="546" t="s">
        <v>12</v>
      </c>
      <c r="K48" s="546"/>
      <c r="L48" s="546"/>
      <c r="M48" s="546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38"/>
      <c r="Z48" s="39"/>
      <c r="AA48" s="39"/>
      <c r="AB48" s="526"/>
      <c r="AC48" s="526"/>
      <c r="AD48" s="526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</row>
    <row r="49" spans="2:45" s="19" customFormat="1" ht="9" hidden="1" customHeight="1">
      <c r="B49" s="22"/>
      <c r="C49" s="527" t="s">
        <v>14</v>
      </c>
      <c r="D49" s="571"/>
      <c r="E49" s="571"/>
      <c r="F49" s="571"/>
      <c r="G49" s="572"/>
      <c r="H49" s="573"/>
      <c r="I49" s="40"/>
      <c r="J49" s="574">
        <f t="shared" ref="J49:J54" si="3">ROUNDDOWN((INT(D49)*G49/10),0)</f>
        <v>0</v>
      </c>
      <c r="K49" s="574"/>
      <c r="L49" s="574"/>
      <c r="M49" s="574"/>
      <c r="O49"/>
      <c r="P49"/>
      <c r="Q49"/>
      <c r="R49"/>
      <c r="S49"/>
      <c r="T49"/>
      <c r="U49"/>
      <c r="V49"/>
      <c r="W49"/>
      <c r="X49"/>
      <c r="Z49" s="39"/>
      <c r="AA49" s="39"/>
      <c r="AB49" s="575"/>
      <c r="AC49" s="575"/>
      <c r="AD49" s="41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</row>
    <row r="50" spans="2:45" s="19" customFormat="1" ht="24.95" hidden="1" customHeight="1">
      <c r="B50" s="22"/>
      <c r="C50" s="513"/>
      <c r="D50" s="576">
        <v>0</v>
      </c>
      <c r="E50" s="577"/>
      <c r="F50" s="578"/>
      <c r="G50" s="569">
        <v>1800</v>
      </c>
      <c r="H50" s="570"/>
      <c r="I50" s="42" t="s">
        <v>15</v>
      </c>
      <c r="J50" s="579">
        <f t="shared" si="3"/>
        <v>0</v>
      </c>
      <c r="K50" s="579"/>
      <c r="L50" s="579"/>
      <c r="M50" s="579"/>
      <c r="O50"/>
      <c r="P50"/>
      <c r="Q50"/>
      <c r="R50"/>
      <c r="S50"/>
      <c r="T50"/>
      <c r="U50"/>
      <c r="V50"/>
      <c r="W50"/>
      <c r="X50"/>
      <c r="Z50" s="39"/>
      <c r="AA50" s="39"/>
      <c r="AB50" s="493"/>
      <c r="AC50" s="493"/>
      <c r="AD50" s="41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</row>
    <row r="51" spans="2:45" s="19" customFormat="1" ht="9" hidden="1" customHeight="1">
      <c r="B51" s="22"/>
      <c r="C51" s="527" t="s">
        <v>16</v>
      </c>
      <c r="D51" s="571"/>
      <c r="E51" s="571"/>
      <c r="F51" s="571"/>
      <c r="G51" s="572"/>
      <c r="H51" s="573"/>
      <c r="I51" s="40"/>
      <c r="J51" s="574">
        <f t="shared" si="3"/>
        <v>0</v>
      </c>
      <c r="K51" s="574"/>
      <c r="L51" s="574"/>
      <c r="M51" s="574"/>
      <c r="O51" s="45"/>
      <c r="X51" s="61"/>
      <c r="Z51" s="39"/>
      <c r="AA51" s="39"/>
      <c r="AB51" s="575"/>
      <c r="AC51" s="575"/>
      <c r="AD51" s="41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</row>
    <row r="52" spans="2:45" s="19" customFormat="1" ht="24.95" hidden="1" customHeight="1">
      <c r="C52" s="513"/>
      <c r="D52" s="576">
        <v>0</v>
      </c>
      <c r="E52" s="577"/>
      <c r="F52" s="578"/>
      <c r="G52" s="569">
        <v>800</v>
      </c>
      <c r="H52" s="570"/>
      <c r="I52" s="42" t="s">
        <v>15</v>
      </c>
      <c r="J52" s="566">
        <f t="shared" si="3"/>
        <v>0</v>
      </c>
      <c r="K52" s="567"/>
      <c r="L52" s="567"/>
      <c r="M52" s="568"/>
      <c r="O52" s="45"/>
      <c r="P52" s="45"/>
      <c r="Q52" s="63"/>
      <c r="R52" s="63"/>
      <c r="S52" s="63"/>
      <c r="T52" s="63"/>
      <c r="U52" s="63"/>
      <c r="V52" s="64"/>
      <c r="W52" s="72"/>
      <c r="X52" s="61"/>
      <c r="Y52" s="46"/>
      <c r="Z52" s="39"/>
      <c r="AA52" s="39"/>
      <c r="AB52" s="493"/>
      <c r="AC52" s="493"/>
      <c r="AD52" s="41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</row>
    <row r="53" spans="2:45" s="19" customFormat="1" ht="9" hidden="1" customHeight="1">
      <c r="C53" s="527" t="s">
        <v>18</v>
      </c>
      <c r="D53" s="571"/>
      <c r="E53" s="571"/>
      <c r="F53" s="571"/>
      <c r="G53" s="572"/>
      <c r="H53" s="573"/>
      <c r="I53" s="40"/>
      <c r="J53" s="574">
        <f t="shared" si="3"/>
        <v>0</v>
      </c>
      <c r="K53" s="574"/>
      <c r="L53" s="574"/>
      <c r="M53" s="574"/>
      <c r="O53" s="45"/>
      <c r="P53" s="45"/>
      <c r="Q53" s="45"/>
      <c r="R53" s="45"/>
      <c r="S53" s="45"/>
      <c r="T53" s="45"/>
      <c r="U53" s="45"/>
      <c r="V53" s="45"/>
      <c r="W53" s="45"/>
      <c r="X53" s="73"/>
      <c r="Y53" s="18"/>
      <c r="Z53" s="39"/>
      <c r="AA53" s="39"/>
      <c r="AB53" s="575"/>
      <c r="AC53" s="575"/>
      <c r="AD53" s="41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</row>
    <row r="54" spans="2:45" s="19" customFormat="1" ht="24.95" hidden="1" customHeight="1">
      <c r="C54" s="512"/>
      <c r="D54" s="576">
        <v>0</v>
      </c>
      <c r="E54" s="577"/>
      <c r="F54" s="578"/>
      <c r="G54" s="569">
        <v>120</v>
      </c>
      <c r="H54" s="570"/>
      <c r="I54" s="48" t="s">
        <v>15</v>
      </c>
      <c r="J54" s="553">
        <f t="shared" si="3"/>
        <v>0</v>
      </c>
      <c r="K54" s="553"/>
      <c r="L54" s="553"/>
      <c r="M54" s="553"/>
      <c r="O54" s="14"/>
      <c r="P54" s="14"/>
      <c r="Q54" s="14"/>
      <c r="R54" s="69"/>
      <c r="S54" s="50"/>
      <c r="T54" s="14"/>
      <c r="U54" s="14"/>
      <c r="V54" s="14"/>
      <c r="W54" s="69"/>
      <c r="X54" s="50"/>
      <c r="Y54" s="46"/>
      <c r="Z54" s="39"/>
      <c r="AA54" s="39"/>
      <c r="AB54" s="493"/>
      <c r="AC54" s="493"/>
      <c r="AD54" s="41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</row>
    <row r="55" spans="2:45" s="19" customFormat="1" ht="20.100000000000001" hidden="1" customHeight="1">
      <c r="C55" s="499" t="s">
        <v>19</v>
      </c>
      <c r="D55" s="500"/>
      <c r="E55" s="500"/>
      <c r="F55" s="500"/>
      <c r="G55" s="500"/>
      <c r="H55" s="500"/>
      <c r="I55" s="501"/>
      <c r="J55" s="502"/>
      <c r="K55" s="503"/>
      <c r="L55" s="503"/>
      <c r="M55" s="504"/>
      <c r="O55" s="46"/>
      <c r="P55" s="28"/>
      <c r="Q55" s="28"/>
      <c r="R55" s="28"/>
      <c r="S55" s="28"/>
      <c r="T55" s="28"/>
      <c r="U55" s="28"/>
      <c r="V55" s="28"/>
      <c r="W55" s="28"/>
    </row>
    <row r="56" spans="2:45" s="19" customFormat="1" ht="20.100000000000001" hidden="1" customHeight="1">
      <c r="C56" s="505" t="s">
        <v>20</v>
      </c>
      <c r="D56" s="506"/>
      <c r="E56" s="506"/>
      <c r="F56" s="506"/>
      <c r="G56" s="506"/>
      <c r="H56" s="506"/>
      <c r="I56" s="506"/>
      <c r="J56" s="506"/>
      <c r="K56" s="506"/>
      <c r="L56" s="506"/>
      <c r="M56" s="507"/>
      <c r="O56" s="14"/>
      <c r="P56" s="14"/>
      <c r="Q56" s="14"/>
      <c r="R56" s="69"/>
      <c r="S56" s="50"/>
      <c r="T56" s="14"/>
      <c r="U56" s="14"/>
      <c r="V56" s="14"/>
      <c r="W56" s="69"/>
      <c r="X56" s="61"/>
      <c r="Y56" s="38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</row>
    <row r="57" spans="2:45" s="19" customFormat="1" ht="9" hidden="1" customHeight="1">
      <c r="C57" s="554" t="s">
        <v>22</v>
      </c>
      <c r="D57" s="555">
        <f>INT(SUM(D50,D52,D54))</f>
        <v>0</v>
      </c>
      <c r="E57" s="556"/>
      <c r="F57" s="557"/>
      <c r="G57" s="559"/>
      <c r="H57" s="559"/>
      <c r="I57" s="560"/>
      <c r="J57" s="563">
        <f>SUM(J50,J52,J54)</f>
        <v>0</v>
      </c>
      <c r="K57" s="564"/>
      <c r="L57" s="564"/>
      <c r="M57" s="565"/>
      <c r="O57"/>
      <c r="P57"/>
      <c r="Q57"/>
      <c r="R57"/>
      <c r="T57"/>
      <c r="U57"/>
      <c r="V57"/>
      <c r="W57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</row>
    <row r="58" spans="2:45" s="19" customFormat="1" ht="24.95" hidden="1" customHeight="1">
      <c r="C58" s="378"/>
      <c r="D58" s="494"/>
      <c r="E58" s="495"/>
      <c r="F58" s="558"/>
      <c r="G58" s="561"/>
      <c r="H58" s="561"/>
      <c r="I58" s="562"/>
      <c r="J58" s="566"/>
      <c r="K58" s="567"/>
      <c r="L58" s="567"/>
      <c r="M58" s="568"/>
      <c r="O58" s="70"/>
      <c r="P58" s="70"/>
      <c r="Q58" s="70"/>
      <c r="R58" s="70"/>
      <c r="S58" s="70"/>
      <c r="T58" s="70"/>
      <c r="U58" s="70"/>
      <c r="V58" s="50"/>
      <c r="W58" s="71"/>
      <c r="X58" s="61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</row>
    <row r="59" spans="2:45" s="19" customFormat="1" ht="9" hidden="1" customHeight="1">
      <c r="C59" s="33"/>
      <c r="D59" s="34"/>
      <c r="E59" s="34"/>
      <c r="F59" s="34"/>
      <c r="G59" s="59"/>
      <c r="H59" s="59"/>
      <c r="I59" s="59"/>
      <c r="J59" s="36"/>
      <c r="K59" s="60"/>
      <c r="L59" s="36"/>
      <c r="M59" s="36"/>
      <c r="O59" s="580"/>
      <c r="P59" s="580"/>
      <c r="Q59" s="580"/>
      <c r="R59" s="580"/>
      <c r="S59" s="580"/>
      <c r="T59" s="580"/>
      <c r="U59" s="580"/>
      <c r="V59" s="50"/>
      <c r="W59" s="61"/>
      <c r="X59" s="61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</row>
    <row r="60" spans="2:45" ht="18" hidden="1" customHeight="1">
      <c r="C60" s="16" t="s">
        <v>35</v>
      </c>
      <c r="D60" s="17"/>
      <c r="E60" s="17"/>
      <c r="F60" s="17"/>
      <c r="G60" s="17"/>
      <c r="H60" s="17"/>
      <c r="I60" s="17"/>
      <c r="J60" s="17"/>
      <c r="K60" s="17"/>
      <c r="L60" s="17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AJ60" s="39"/>
      <c r="AK60" s="39"/>
    </row>
    <row r="61" spans="2:45" s="19" customFormat="1" ht="24.95" hidden="1" customHeight="1">
      <c r="C61" s="20" t="s">
        <v>9</v>
      </c>
      <c r="D61" s="546" t="s">
        <v>10</v>
      </c>
      <c r="E61" s="546"/>
      <c r="F61" s="546"/>
      <c r="G61" s="547" t="s">
        <v>11</v>
      </c>
      <c r="H61" s="547"/>
      <c r="I61" s="547"/>
      <c r="J61" s="546" t="s">
        <v>12</v>
      </c>
      <c r="K61" s="546"/>
      <c r="L61" s="546"/>
      <c r="M61" s="546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38"/>
      <c r="Z61" s="39"/>
      <c r="AA61" s="39"/>
      <c r="AB61" s="526"/>
      <c r="AC61" s="526"/>
      <c r="AD61" s="526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</row>
    <row r="62" spans="2:45" s="19" customFormat="1" ht="9" hidden="1" customHeight="1">
      <c r="B62" s="22"/>
      <c r="C62" s="527" t="s">
        <v>14</v>
      </c>
      <c r="D62" s="571"/>
      <c r="E62" s="571"/>
      <c r="F62" s="571"/>
      <c r="G62" s="572"/>
      <c r="H62" s="573"/>
      <c r="I62" s="40"/>
      <c r="J62" s="574">
        <f t="shared" ref="J62:J67" si="4">ROUNDDOWN((INT(D62)*G62/10),0)</f>
        <v>0</v>
      </c>
      <c r="K62" s="574"/>
      <c r="L62" s="574"/>
      <c r="M62" s="574"/>
      <c r="O62"/>
      <c r="P62"/>
      <c r="Q62"/>
      <c r="R62"/>
      <c r="S62"/>
      <c r="T62"/>
      <c r="U62"/>
      <c r="V62"/>
      <c r="W62"/>
      <c r="X62"/>
      <c r="Z62" s="39"/>
      <c r="AA62" s="39"/>
      <c r="AB62" s="575"/>
      <c r="AC62" s="575"/>
      <c r="AD62" s="41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</row>
    <row r="63" spans="2:45" s="19" customFormat="1" ht="24.95" hidden="1" customHeight="1">
      <c r="B63" s="22"/>
      <c r="C63" s="513"/>
      <c r="D63" s="576">
        <v>0</v>
      </c>
      <c r="E63" s="577"/>
      <c r="F63" s="578"/>
      <c r="G63" s="569">
        <v>1800</v>
      </c>
      <c r="H63" s="570"/>
      <c r="I63" s="42" t="s">
        <v>15</v>
      </c>
      <c r="J63" s="579">
        <f t="shared" si="4"/>
        <v>0</v>
      </c>
      <c r="K63" s="579"/>
      <c r="L63" s="579"/>
      <c r="M63" s="579"/>
      <c r="O63"/>
      <c r="P63"/>
      <c r="Q63"/>
      <c r="R63"/>
      <c r="S63"/>
      <c r="T63"/>
      <c r="U63"/>
      <c r="V63"/>
      <c r="W63"/>
      <c r="X63"/>
      <c r="Z63" s="39"/>
      <c r="AA63" s="39"/>
      <c r="AB63" s="493"/>
      <c r="AC63" s="493"/>
      <c r="AD63" s="41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</row>
    <row r="64" spans="2:45" s="19" customFormat="1" ht="9" hidden="1" customHeight="1">
      <c r="B64" s="22"/>
      <c r="C64" s="527" t="s">
        <v>16</v>
      </c>
      <c r="D64" s="571"/>
      <c r="E64" s="571"/>
      <c r="F64" s="571"/>
      <c r="G64" s="572"/>
      <c r="H64" s="573"/>
      <c r="I64" s="40"/>
      <c r="J64" s="574">
        <f t="shared" si="4"/>
        <v>0</v>
      </c>
      <c r="K64" s="574"/>
      <c r="L64" s="574"/>
      <c r="M64" s="574"/>
      <c r="O64" s="45"/>
      <c r="X64" s="61"/>
      <c r="Z64" s="39"/>
      <c r="AA64" s="39"/>
      <c r="AB64" s="575"/>
      <c r="AC64" s="575"/>
      <c r="AD64" s="41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</row>
    <row r="65" spans="2:45" s="19" customFormat="1" ht="24.95" hidden="1" customHeight="1">
      <c r="C65" s="513"/>
      <c r="D65" s="576">
        <v>0</v>
      </c>
      <c r="E65" s="577"/>
      <c r="F65" s="578"/>
      <c r="G65" s="569">
        <v>800</v>
      </c>
      <c r="H65" s="570"/>
      <c r="I65" s="42" t="s">
        <v>15</v>
      </c>
      <c r="J65" s="566">
        <f t="shared" si="4"/>
        <v>0</v>
      </c>
      <c r="K65" s="567"/>
      <c r="L65" s="567"/>
      <c r="M65" s="568"/>
      <c r="O65" s="45"/>
      <c r="P65" s="45"/>
      <c r="Q65" s="63"/>
      <c r="R65" s="63"/>
      <c r="S65" s="63"/>
      <c r="T65" s="63"/>
      <c r="U65" s="63"/>
      <c r="V65" s="64"/>
      <c r="W65" s="72"/>
      <c r="X65" s="61"/>
      <c r="Y65" s="46"/>
      <c r="Z65" s="39"/>
      <c r="AA65" s="39"/>
      <c r="AB65" s="493"/>
      <c r="AC65" s="493"/>
      <c r="AD65" s="41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</row>
    <row r="66" spans="2:45" s="19" customFormat="1" ht="9" hidden="1" customHeight="1">
      <c r="C66" s="527" t="s">
        <v>18</v>
      </c>
      <c r="D66" s="571"/>
      <c r="E66" s="571"/>
      <c r="F66" s="571"/>
      <c r="G66" s="572"/>
      <c r="H66" s="573"/>
      <c r="I66" s="40"/>
      <c r="J66" s="574">
        <f t="shared" si="4"/>
        <v>0</v>
      </c>
      <c r="K66" s="574"/>
      <c r="L66" s="574"/>
      <c r="M66" s="574"/>
      <c r="O66" s="45"/>
      <c r="P66" s="45"/>
      <c r="Q66" s="45"/>
      <c r="R66" s="45"/>
      <c r="S66" s="45"/>
      <c r="T66" s="45"/>
      <c r="U66" s="45"/>
      <c r="V66" s="45"/>
      <c r="W66" s="45"/>
      <c r="X66" s="73"/>
      <c r="Y66" s="18"/>
      <c r="Z66" s="39"/>
      <c r="AA66" s="39"/>
      <c r="AB66" s="575"/>
      <c r="AC66" s="575"/>
      <c r="AD66" s="41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</row>
    <row r="67" spans="2:45" s="19" customFormat="1" ht="24.95" hidden="1" customHeight="1">
      <c r="C67" s="512"/>
      <c r="D67" s="576">
        <v>0</v>
      </c>
      <c r="E67" s="577"/>
      <c r="F67" s="578"/>
      <c r="G67" s="569">
        <v>120</v>
      </c>
      <c r="H67" s="570"/>
      <c r="I67" s="48" t="s">
        <v>15</v>
      </c>
      <c r="J67" s="553">
        <f t="shared" si="4"/>
        <v>0</v>
      </c>
      <c r="K67" s="553"/>
      <c r="L67" s="553"/>
      <c r="M67" s="553"/>
      <c r="O67" s="14"/>
      <c r="P67" s="14"/>
      <c r="Q67" s="14"/>
      <c r="R67" s="69"/>
      <c r="S67" s="50"/>
      <c r="T67" s="14"/>
      <c r="U67" s="14"/>
      <c r="V67" s="14"/>
      <c r="W67" s="69"/>
      <c r="X67" s="50"/>
      <c r="Y67" s="46"/>
      <c r="Z67" s="39"/>
      <c r="AA67" s="39"/>
      <c r="AB67" s="493"/>
      <c r="AC67" s="493"/>
      <c r="AD67" s="41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</row>
    <row r="68" spans="2:45" s="19" customFormat="1" ht="20.100000000000001" hidden="1" customHeight="1">
      <c r="C68" s="499" t="s">
        <v>19</v>
      </c>
      <c r="D68" s="500"/>
      <c r="E68" s="500"/>
      <c r="F68" s="500"/>
      <c r="G68" s="500"/>
      <c r="H68" s="500"/>
      <c r="I68" s="501"/>
      <c r="J68" s="502"/>
      <c r="K68" s="503"/>
      <c r="L68" s="503"/>
      <c r="M68" s="504"/>
      <c r="O68" s="46"/>
      <c r="P68" s="28"/>
      <c r="Q68" s="28"/>
      <c r="R68" s="28"/>
      <c r="S68" s="28"/>
      <c r="T68" s="28"/>
      <c r="U68" s="28"/>
      <c r="V68" s="28"/>
      <c r="W68" s="28"/>
    </row>
    <row r="69" spans="2:45" s="19" customFormat="1" ht="20.100000000000001" hidden="1" customHeight="1">
      <c r="C69" s="505" t="s">
        <v>20</v>
      </c>
      <c r="D69" s="506"/>
      <c r="E69" s="506"/>
      <c r="F69" s="506"/>
      <c r="G69" s="506"/>
      <c r="H69" s="506"/>
      <c r="I69" s="506"/>
      <c r="J69" s="506"/>
      <c r="K69" s="506"/>
      <c r="L69" s="506"/>
      <c r="M69" s="507"/>
      <c r="O69" s="14"/>
      <c r="P69" s="14"/>
      <c r="Q69" s="14"/>
      <c r="R69" s="69"/>
      <c r="S69" s="50"/>
      <c r="T69" s="14"/>
      <c r="U69" s="14"/>
      <c r="V69" s="14"/>
      <c r="W69" s="69"/>
      <c r="X69" s="61"/>
      <c r="Y69" s="38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</row>
    <row r="70" spans="2:45" s="19" customFormat="1" ht="9" hidden="1" customHeight="1">
      <c r="C70" s="554" t="s">
        <v>22</v>
      </c>
      <c r="D70" s="555">
        <f>INT(SUM(D63,D65,D67))</f>
        <v>0</v>
      </c>
      <c r="E70" s="556"/>
      <c r="F70" s="557"/>
      <c r="G70" s="559"/>
      <c r="H70" s="559"/>
      <c r="I70" s="560"/>
      <c r="J70" s="563">
        <f>SUM(J63,J65,J67)</f>
        <v>0</v>
      </c>
      <c r="K70" s="564"/>
      <c r="L70" s="564"/>
      <c r="M70" s="565"/>
      <c r="O70"/>
      <c r="P70"/>
      <c r="Q70"/>
      <c r="R70"/>
      <c r="T70"/>
      <c r="U70"/>
      <c r="V70"/>
      <c r="W70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</row>
    <row r="71" spans="2:45" s="19" customFormat="1" ht="24.95" hidden="1" customHeight="1">
      <c r="C71" s="378"/>
      <c r="D71" s="494"/>
      <c r="E71" s="495"/>
      <c r="F71" s="558"/>
      <c r="G71" s="561"/>
      <c r="H71" s="561"/>
      <c r="I71" s="562"/>
      <c r="J71" s="566"/>
      <c r="K71" s="567"/>
      <c r="L71" s="567"/>
      <c r="M71" s="568"/>
      <c r="O71" s="70"/>
      <c r="P71" s="70"/>
      <c r="Q71" s="70"/>
      <c r="R71" s="70"/>
      <c r="S71" s="70"/>
      <c r="T71" s="70"/>
      <c r="U71" s="70"/>
      <c r="V71" s="50"/>
      <c r="W71" s="71"/>
      <c r="X71" s="61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</row>
    <row r="72" spans="2:45" s="19" customFormat="1" ht="9" hidden="1" customHeight="1">
      <c r="C72" s="33"/>
      <c r="D72" s="34"/>
      <c r="E72" s="34"/>
      <c r="F72" s="34"/>
      <c r="G72" s="59"/>
      <c r="H72" s="59"/>
      <c r="I72" s="59"/>
      <c r="J72" s="36"/>
      <c r="K72" s="36"/>
      <c r="L72" s="36"/>
      <c r="M72" s="36"/>
      <c r="AB72" s="28"/>
      <c r="AC72" s="28"/>
      <c r="AD72" s="28"/>
      <c r="AE72" s="28"/>
    </row>
    <row r="73" spans="2:45" ht="24" hidden="1" customHeight="1">
      <c r="B73" s="16" t="s">
        <v>36</v>
      </c>
      <c r="D73" s="17"/>
      <c r="E73" s="17"/>
      <c r="F73" s="17"/>
      <c r="G73" s="17"/>
      <c r="H73" s="17"/>
      <c r="I73" s="17"/>
      <c r="J73" s="17"/>
      <c r="K73" s="17"/>
      <c r="L73" s="17"/>
      <c r="O73" s="74"/>
      <c r="P73" s="74"/>
      <c r="Q73" s="74"/>
      <c r="R73" s="74"/>
      <c r="S73" s="74"/>
      <c r="T73" s="74"/>
      <c r="U73" s="74"/>
      <c r="V73" s="74"/>
      <c r="W73" s="74"/>
      <c r="X73" s="74"/>
      <c r="AB73" s="75"/>
      <c r="AC73" s="75"/>
      <c r="AD73" s="75"/>
      <c r="AE73" s="75"/>
    </row>
    <row r="74" spans="2:45" s="19" customFormat="1" ht="24.95" hidden="1" customHeight="1">
      <c r="C74" s="20" t="s">
        <v>9</v>
      </c>
      <c r="D74" s="546" t="s">
        <v>10</v>
      </c>
      <c r="E74" s="546"/>
      <c r="F74" s="546"/>
      <c r="G74" s="547" t="s">
        <v>11</v>
      </c>
      <c r="H74" s="547"/>
      <c r="I74" s="547"/>
      <c r="J74" s="546" t="s">
        <v>37</v>
      </c>
      <c r="K74" s="546"/>
      <c r="L74" s="546"/>
      <c r="M74" s="546"/>
      <c r="O74" s="548" t="s">
        <v>38</v>
      </c>
      <c r="P74" s="549"/>
      <c r="Q74" s="549"/>
      <c r="R74" s="549"/>
      <c r="S74" s="549"/>
      <c r="T74" s="549"/>
      <c r="U74" s="549"/>
      <c r="V74" s="549"/>
      <c r="W74" s="549"/>
      <c r="X74" s="76"/>
      <c r="Y74" s="39"/>
      <c r="Z74" s="39"/>
      <c r="AA74" s="39"/>
      <c r="AB74" s="552"/>
      <c r="AC74" s="552"/>
      <c r="AD74" s="552"/>
      <c r="AE74" s="552"/>
    </row>
    <row r="75" spans="2:45" s="19" customFormat="1" ht="9" hidden="1" customHeight="1">
      <c r="B75" s="22"/>
      <c r="C75" s="527" t="s">
        <v>14</v>
      </c>
      <c r="D75" s="528"/>
      <c r="E75" s="528"/>
      <c r="F75" s="528"/>
      <c r="G75" s="529"/>
      <c r="H75" s="530"/>
      <c r="I75" s="77"/>
      <c r="J75" s="540">
        <f t="shared" ref="J75:J80" si="5">ROUNDDOWN((INT(D75)*G75/10),0)</f>
        <v>0</v>
      </c>
      <c r="K75" s="541"/>
      <c r="L75" s="541"/>
      <c r="M75" s="542"/>
      <c r="O75" s="550"/>
      <c r="P75" s="551"/>
      <c r="Q75" s="551"/>
      <c r="R75" s="551"/>
      <c r="S75" s="551"/>
      <c r="T75" s="551"/>
      <c r="U75" s="551"/>
      <c r="V75" s="551"/>
      <c r="W75" s="551"/>
      <c r="X75" s="78"/>
      <c r="Y75" s="38"/>
      <c r="AB75" s="552"/>
      <c r="AC75" s="552"/>
      <c r="AD75" s="552"/>
      <c r="AE75" s="552"/>
    </row>
    <row r="76" spans="2:45" s="19" customFormat="1" ht="24.95" hidden="1" customHeight="1">
      <c r="B76" s="22"/>
      <c r="C76" s="513"/>
      <c r="D76" s="543">
        <v>0</v>
      </c>
      <c r="E76" s="544"/>
      <c r="F76" s="545"/>
      <c r="G76" s="535">
        <f>IF('[1]はじめに（PC）'!$D$2="北海道",'[1]【参考】交付単価（PC）'!Y9,'[1]【参考】交付単価（PC）'!S9)</f>
        <v>3666</v>
      </c>
      <c r="H76" s="536"/>
      <c r="I76" s="79" t="s">
        <v>15</v>
      </c>
      <c r="J76" s="538">
        <f t="shared" si="5"/>
        <v>0</v>
      </c>
      <c r="K76" s="539"/>
      <c r="L76" s="539"/>
      <c r="M76" s="496"/>
      <c r="O76" s="550"/>
      <c r="P76" s="551"/>
      <c r="Q76" s="551"/>
      <c r="R76" s="551"/>
      <c r="S76" s="551"/>
      <c r="T76" s="551"/>
      <c r="U76" s="551"/>
      <c r="V76" s="551"/>
      <c r="W76" s="551"/>
      <c r="X76" s="80"/>
      <c r="Y76" s="38"/>
      <c r="AB76" s="552"/>
      <c r="AC76" s="552"/>
      <c r="AD76" s="552"/>
      <c r="AE76" s="552"/>
    </row>
    <row r="77" spans="2:45" s="19" customFormat="1" ht="9" hidden="1" customHeight="1">
      <c r="B77" s="22"/>
      <c r="C77" s="527" t="s">
        <v>16</v>
      </c>
      <c r="D77" s="528"/>
      <c r="E77" s="528"/>
      <c r="F77" s="528"/>
      <c r="G77" s="529"/>
      <c r="H77" s="530"/>
      <c r="I77" s="77"/>
      <c r="J77" s="540">
        <f t="shared" si="5"/>
        <v>0</v>
      </c>
      <c r="K77" s="541"/>
      <c r="L77" s="541"/>
      <c r="M77" s="542"/>
      <c r="O77" s="81"/>
      <c r="P77" s="82"/>
      <c r="Q77" s="82"/>
      <c r="R77" s="82"/>
      <c r="S77" s="82"/>
      <c r="T77" s="82"/>
      <c r="U77" s="82"/>
      <c r="V77" s="82"/>
      <c r="W77" s="82"/>
      <c r="X77" s="80"/>
      <c r="Y77" s="38"/>
    </row>
    <row r="78" spans="2:45" s="19" customFormat="1" ht="24.95" hidden="1" customHeight="1">
      <c r="C78" s="513"/>
      <c r="D78" s="543">
        <v>0</v>
      </c>
      <c r="E78" s="544"/>
      <c r="F78" s="545"/>
      <c r="G78" s="535">
        <f>IF('[1]はじめに（PC）'!$D$2="北海道",'[1]【参考】交付単価（PC）'!Y10,'[1]【参考】交付単価（PC）'!S10)</f>
        <v>1666</v>
      </c>
      <c r="H78" s="536"/>
      <c r="I78" s="79" t="s">
        <v>15</v>
      </c>
      <c r="J78" s="538">
        <f t="shared" si="5"/>
        <v>0</v>
      </c>
      <c r="K78" s="539"/>
      <c r="L78" s="539"/>
      <c r="M78" s="496"/>
      <c r="O78" s="83"/>
      <c r="P78" s="525" t="s">
        <v>39</v>
      </c>
      <c r="Q78" s="525"/>
      <c r="R78" s="525"/>
      <c r="S78" s="525"/>
      <c r="T78" s="525"/>
      <c r="U78" s="525"/>
      <c r="V78" s="50" t="s">
        <v>4</v>
      </c>
      <c r="W78" s="49" t="s">
        <v>5</v>
      </c>
      <c r="X78" s="80"/>
      <c r="Y78" s="38"/>
      <c r="AB78" s="526"/>
      <c r="AC78" s="526"/>
      <c r="AD78" s="526"/>
    </row>
    <row r="79" spans="2:45" s="19" customFormat="1" ht="9" hidden="1" customHeight="1">
      <c r="C79" s="527" t="s">
        <v>18</v>
      </c>
      <c r="D79" s="528"/>
      <c r="E79" s="528"/>
      <c r="F79" s="528"/>
      <c r="G79" s="529"/>
      <c r="H79" s="530"/>
      <c r="I79" s="77"/>
      <c r="J79" s="531">
        <f t="shared" si="5"/>
        <v>0</v>
      </c>
      <c r="K79" s="531"/>
      <c r="L79" s="531"/>
      <c r="M79" s="531"/>
      <c r="O79" s="85"/>
      <c r="P79" s="86"/>
      <c r="Q79" s="86"/>
      <c r="R79" s="86"/>
      <c r="S79" s="86"/>
      <c r="T79" s="86"/>
      <c r="U79" s="86"/>
      <c r="V79" s="86"/>
      <c r="W79" s="86"/>
      <c r="X79" s="87"/>
      <c r="Y79" s="39"/>
      <c r="AB79" s="498"/>
      <c r="AC79" s="498"/>
      <c r="AD79" s="88"/>
    </row>
    <row r="80" spans="2:45" s="19" customFormat="1" ht="24.95" hidden="1" customHeight="1">
      <c r="C80" s="512"/>
      <c r="D80" s="532">
        <v>0</v>
      </c>
      <c r="E80" s="533"/>
      <c r="F80" s="534"/>
      <c r="G80" s="535">
        <f>IF('[1]はじめに（PC）'!$D$2="北海道",'[1]【参考】交付単価（PC）'!Y11,'[1]【参考】交付単価（PC）'!S11)</f>
        <v>333</v>
      </c>
      <c r="H80" s="536"/>
      <c r="I80" s="89" t="s">
        <v>15</v>
      </c>
      <c r="J80" s="537">
        <f t="shared" si="5"/>
        <v>0</v>
      </c>
      <c r="K80" s="537"/>
      <c r="L80" s="537"/>
      <c r="M80" s="537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39"/>
      <c r="AB80" s="493"/>
      <c r="AC80" s="493"/>
      <c r="AD80" s="88"/>
    </row>
    <row r="81" spans="2:30" s="19" customFormat="1" ht="20.100000000000001" hidden="1" customHeight="1">
      <c r="C81" s="499" t="s">
        <v>19</v>
      </c>
      <c r="D81" s="500"/>
      <c r="E81" s="500"/>
      <c r="F81" s="500"/>
      <c r="G81" s="500"/>
      <c r="H81" s="500"/>
      <c r="I81" s="501"/>
      <c r="J81" s="502"/>
      <c r="K81" s="503"/>
      <c r="L81" s="503"/>
      <c r="M81" s="504"/>
      <c r="O81" s="46"/>
      <c r="P81" s="28"/>
      <c r="Q81" s="28"/>
      <c r="R81" s="28"/>
      <c r="S81" s="28"/>
      <c r="T81" s="28"/>
      <c r="U81" s="28"/>
      <c r="V81" s="28"/>
      <c r="W81" s="28"/>
    </row>
    <row r="82" spans="2:30" s="19" customFormat="1" ht="20.100000000000001" hidden="1" customHeight="1">
      <c r="C82" s="505" t="s">
        <v>20</v>
      </c>
      <c r="D82" s="506"/>
      <c r="E82" s="506"/>
      <c r="F82" s="506"/>
      <c r="G82" s="506"/>
      <c r="H82" s="506"/>
      <c r="I82" s="506"/>
      <c r="J82" s="506"/>
      <c r="K82" s="506"/>
      <c r="L82" s="506"/>
      <c r="M82" s="507"/>
      <c r="O82" s="508" t="s">
        <v>40</v>
      </c>
      <c r="P82" s="509"/>
      <c r="Q82" s="509"/>
      <c r="R82" s="509"/>
      <c r="S82" s="509"/>
      <c r="T82" s="509"/>
      <c r="U82" s="509"/>
      <c r="V82" s="509"/>
      <c r="W82" s="509"/>
      <c r="X82" s="510"/>
      <c r="Y82" s="39"/>
      <c r="AB82" s="498"/>
      <c r="AC82" s="498"/>
      <c r="AD82" s="88"/>
    </row>
    <row r="83" spans="2:30" s="19" customFormat="1" ht="9" hidden="1" customHeight="1">
      <c r="C83" s="512" t="s">
        <v>22</v>
      </c>
      <c r="D83" s="514">
        <f>INT(SUM(D75,D77,D79))</f>
        <v>0</v>
      </c>
      <c r="E83" s="515"/>
      <c r="F83" s="515"/>
      <c r="G83" s="516"/>
      <c r="H83" s="517"/>
      <c r="I83" s="518"/>
      <c r="J83" s="522">
        <f>SUM(J75,J77,J79)</f>
        <v>0</v>
      </c>
      <c r="K83" s="523"/>
      <c r="L83" s="523"/>
      <c r="M83" s="524"/>
      <c r="O83" s="426"/>
      <c r="P83" s="427"/>
      <c r="Q83" s="427"/>
      <c r="R83" s="427"/>
      <c r="S83" s="427"/>
      <c r="T83" s="427"/>
      <c r="U83" s="427"/>
      <c r="V83" s="427"/>
      <c r="W83" s="427"/>
      <c r="X83" s="511"/>
      <c r="Y83" s="39"/>
      <c r="AB83" s="493"/>
      <c r="AC83" s="493"/>
      <c r="AD83" s="88"/>
    </row>
    <row r="84" spans="2:30" s="19" customFormat="1" ht="24.95" hidden="1" customHeight="1">
      <c r="C84" s="513"/>
      <c r="D84" s="494">
        <f>INT(SUM(D76,D78,D80))</f>
        <v>0</v>
      </c>
      <c r="E84" s="495"/>
      <c r="F84" s="495"/>
      <c r="G84" s="519"/>
      <c r="H84" s="520"/>
      <c r="I84" s="521"/>
      <c r="J84" s="496">
        <f>SUM(J76,J78,J80)</f>
        <v>0</v>
      </c>
      <c r="K84" s="497"/>
      <c r="L84" s="497"/>
      <c r="M84" s="497"/>
      <c r="O84" s="426"/>
      <c r="P84" s="427"/>
      <c r="Q84" s="427"/>
      <c r="R84" s="427"/>
      <c r="S84" s="427"/>
      <c r="T84" s="427"/>
      <c r="U84" s="427"/>
      <c r="V84" s="427"/>
      <c r="W84" s="427"/>
      <c r="X84" s="511"/>
      <c r="AB84" s="498"/>
      <c r="AC84" s="498"/>
      <c r="AD84" s="90"/>
    </row>
    <row r="85" spans="2:30" s="19" customFormat="1" ht="24" hidden="1" customHeight="1">
      <c r="C85" s="33"/>
      <c r="D85" s="34"/>
      <c r="E85" s="34"/>
      <c r="F85" s="34"/>
      <c r="G85" s="59"/>
      <c r="H85" s="59"/>
      <c r="I85" s="59"/>
      <c r="J85" s="36"/>
      <c r="K85" s="36"/>
      <c r="L85" s="36"/>
      <c r="M85" s="36"/>
      <c r="O85" s="91"/>
      <c r="P85" s="444" t="s">
        <v>41</v>
      </c>
      <c r="Q85" s="444"/>
      <c r="R85" s="444"/>
      <c r="S85" s="444"/>
      <c r="T85" s="444"/>
      <c r="U85" s="444"/>
      <c r="V85" s="18" t="s">
        <v>4</v>
      </c>
      <c r="W85" s="92"/>
      <c r="X85" s="22"/>
      <c r="AB85" s="493"/>
      <c r="AC85" s="493"/>
      <c r="AD85" s="88"/>
    </row>
    <row r="86" spans="2:30" s="19" customFormat="1" ht="9" hidden="1" customHeight="1">
      <c r="C86" s="33"/>
      <c r="D86" s="34"/>
      <c r="E86" s="34"/>
      <c r="F86" s="34"/>
      <c r="G86" s="59"/>
      <c r="H86" s="59"/>
      <c r="I86" s="59"/>
      <c r="J86" s="36"/>
      <c r="K86" s="36"/>
      <c r="L86" s="36"/>
      <c r="M86" s="36"/>
      <c r="O86" s="91"/>
      <c r="P86" s="46"/>
      <c r="Q86" s="46"/>
      <c r="R86" s="46"/>
      <c r="S86" s="46"/>
      <c r="T86" s="93"/>
      <c r="U86" s="93"/>
      <c r="V86" s="93"/>
      <c r="W86" s="93"/>
      <c r="X86" s="22"/>
      <c r="AB86" s="43"/>
      <c r="AC86" s="43"/>
      <c r="AD86" s="88"/>
    </row>
    <row r="87" spans="2:30" s="19" customFormat="1" ht="24" hidden="1" customHeight="1">
      <c r="C87" s="33"/>
      <c r="D87" s="34"/>
      <c r="E87" s="34"/>
      <c r="F87" s="34"/>
      <c r="G87" s="59"/>
      <c r="H87" s="59"/>
      <c r="I87" s="59"/>
      <c r="J87" s="36"/>
      <c r="K87" s="36"/>
      <c r="L87" s="36"/>
      <c r="M87" s="36"/>
      <c r="O87" s="479" t="s">
        <v>42</v>
      </c>
      <c r="P87" s="480"/>
      <c r="Q87" s="480"/>
      <c r="R87" s="480"/>
      <c r="S87" s="481"/>
      <c r="T87" s="482"/>
      <c r="U87" s="483"/>
      <c r="V87" s="483"/>
      <c r="W87" s="484"/>
      <c r="X87" s="22"/>
      <c r="AB87" s="43"/>
      <c r="AC87" s="43"/>
      <c r="AD87" s="88"/>
    </row>
    <row r="88" spans="2:30" s="19" customFormat="1" ht="9" hidden="1" customHeight="1">
      <c r="C88" s="33"/>
      <c r="D88" s="34"/>
      <c r="E88" s="34"/>
      <c r="F88" s="34"/>
      <c r="G88" s="59"/>
      <c r="H88" s="59"/>
      <c r="I88" s="59"/>
      <c r="J88" s="36"/>
      <c r="K88" s="36"/>
      <c r="L88" s="36"/>
      <c r="M88" s="36"/>
      <c r="O88" s="94"/>
      <c r="P88" s="95"/>
      <c r="Q88" s="95"/>
      <c r="R88" s="95"/>
      <c r="S88" s="96"/>
      <c r="T88" s="97"/>
      <c r="U88" s="97"/>
      <c r="V88" s="97"/>
      <c r="W88" s="97"/>
      <c r="X88" s="98"/>
      <c r="AB88" s="43"/>
      <c r="AC88" s="43"/>
      <c r="AD88" s="88"/>
    </row>
    <row r="89" spans="2:30" s="19" customFormat="1" ht="24" hidden="1" customHeight="1">
      <c r="B89" s="99" t="s">
        <v>43</v>
      </c>
      <c r="P89" s="35"/>
      <c r="Q89" s="35"/>
      <c r="R89" s="35"/>
      <c r="S89" s="35"/>
      <c r="T89" s="35"/>
      <c r="U89" s="35"/>
      <c r="V89" s="35"/>
      <c r="W89" s="35"/>
      <c r="X89" s="35"/>
      <c r="Y89" s="35"/>
    </row>
    <row r="90" spans="2:30" s="19" customFormat="1" ht="24" hidden="1" customHeight="1">
      <c r="C90" s="100"/>
      <c r="D90" s="101"/>
      <c r="E90" s="101"/>
      <c r="F90" s="485" t="s">
        <v>44</v>
      </c>
      <c r="G90" s="486"/>
      <c r="H90" s="486"/>
      <c r="I90" s="486"/>
      <c r="J90" s="487"/>
      <c r="K90" s="485" t="s">
        <v>45</v>
      </c>
      <c r="L90" s="486"/>
      <c r="M90" s="486"/>
      <c r="N90" s="486"/>
      <c r="O90" s="487"/>
      <c r="P90" s="488" t="s">
        <v>46</v>
      </c>
      <c r="Q90" s="489"/>
      <c r="R90" s="489"/>
      <c r="S90" s="489"/>
      <c r="T90" s="490"/>
      <c r="U90" s="491" t="s">
        <v>47</v>
      </c>
      <c r="V90" s="492"/>
      <c r="W90" s="492"/>
      <c r="X90" s="35"/>
      <c r="Y90" s="35"/>
    </row>
    <row r="91" spans="2:30" s="19" customFormat="1" ht="24" hidden="1" customHeight="1">
      <c r="C91" s="471" t="s">
        <v>48</v>
      </c>
      <c r="D91" s="472"/>
      <c r="E91" s="473"/>
      <c r="F91" s="102"/>
      <c r="G91" s="103" t="s">
        <v>49</v>
      </c>
      <c r="H91" s="104"/>
      <c r="I91" s="105" t="s">
        <v>50</v>
      </c>
      <c r="J91" s="105"/>
      <c r="K91" s="102"/>
      <c r="L91" s="103" t="s">
        <v>49</v>
      </c>
      <c r="M91" s="104"/>
      <c r="N91" s="105" t="s">
        <v>50</v>
      </c>
      <c r="O91" s="106"/>
      <c r="P91" s="107"/>
      <c r="Q91" s="108" t="s">
        <v>49</v>
      </c>
      <c r="R91" s="109"/>
      <c r="S91" s="110" t="s">
        <v>50</v>
      </c>
      <c r="T91" s="111"/>
      <c r="U91" s="491"/>
      <c r="V91" s="492"/>
      <c r="W91" s="492"/>
      <c r="X91" s="35"/>
      <c r="Y91" s="35"/>
    </row>
    <row r="92" spans="2:30" s="19" customFormat="1" ht="9" hidden="1" customHeight="1">
      <c r="C92" s="15"/>
      <c r="D92" s="15"/>
      <c r="E92" s="15"/>
      <c r="G92" s="112"/>
      <c r="H92" s="113"/>
      <c r="L92" s="112"/>
      <c r="M92" s="113"/>
      <c r="P92" s="46"/>
      <c r="Q92" s="46"/>
      <c r="R92" s="46"/>
      <c r="S92" s="46"/>
      <c r="T92" s="46"/>
      <c r="U92" s="46"/>
      <c r="V92" s="46"/>
      <c r="W92" s="46"/>
      <c r="X92" s="35"/>
      <c r="Y92" s="35"/>
    </row>
    <row r="93" spans="2:30" s="19" customFormat="1" ht="20.100000000000001" hidden="1" customHeight="1">
      <c r="C93" s="114" t="s">
        <v>51</v>
      </c>
      <c r="D93" s="115"/>
      <c r="E93" s="115"/>
      <c r="F93" s="115"/>
      <c r="G93" s="116"/>
      <c r="H93" s="116"/>
      <c r="I93" s="116"/>
      <c r="J93" s="116"/>
      <c r="K93" s="116"/>
      <c r="L93" s="117"/>
      <c r="M93" s="117"/>
      <c r="N93" s="117"/>
      <c r="O93" s="118"/>
      <c r="P93" s="118"/>
      <c r="Q93" s="118"/>
      <c r="R93" s="118"/>
      <c r="S93" s="118"/>
      <c r="T93" s="118"/>
      <c r="U93" s="118"/>
      <c r="V93" s="118"/>
      <c r="W93" s="119"/>
    </row>
    <row r="94" spans="2:30" s="19" customFormat="1" ht="20.100000000000001" hidden="1" customHeight="1">
      <c r="C94" s="120" t="s">
        <v>52</v>
      </c>
      <c r="F94" s="474">
        <v>0</v>
      </c>
      <c r="G94" s="474"/>
      <c r="H94" s="474"/>
      <c r="I94" s="121"/>
      <c r="J94" s="121"/>
      <c r="K94" s="121"/>
      <c r="W94" s="122"/>
      <c r="X94" s="123"/>
      <c r="Y94" s="123"/>
      <c r="Z94" s="123"/>
      <c r="AA94" s="123"/>
      <c r="AB94" s="123"/>
      <c r="AC94" s="123"/>
      <c r="AD94" s="123"/>
    </row>
    <row r="95" spans="2:30" s="19" customFormat="1" ht="9" hidden="1" customHeight="1">
      <c r="C95" s="120"/>
      <c r="F95" s="124"/>
      <c r="G95" s="121"/>
      <c r="H95" s="121"/>
      <c r="I95" s="121"/>
      <c r="J95" s="121"/>
      <c r="K95" s="121"/>
      <c r="W95" s="122"/>
      <c r="X95" s="123"/>
      <c r="Y95" s="123"/>
      <c r="Z95" s="123"/>
      <c r="AA95" s="123"/>
      <c r="AB95" s="123"/>
      <c r="AC95" s="123"/>
      <c r="AD95" s="123"/>
    </row>
    <row r="96" spans="2:30" s="19" customFormat="1" ht="20.100000000000001" hidden="1" customHeight="1">
      <c r="C96" s="120" t="s">
        <v>53</v>
      </c>
      <c r="F96" s="125" t="s">
        <v>5</v>
      </c>
      <c r="G96" s="11" t="s">
        <v>54</v>
      </c>
      <c r="J96" s="125" t="s">
        <v>5</v>
      </c>
      <c r="K96" s="19" t="s">
        <v>55</v>
      </c>
      <c r="N96" s="125" t="s">
        <v>5</v>
      </c>
      <c r="O96" s="19" t="s">
        <v>56</v>
      </c>
      <c r="R96" s="125" t="s">
        <v>5</v>
      </c>
      <c r="S96" s="11" t="s">
        <v>57</v>
      </c>
      <c r="W96" s="122"/>
      <c r="X96" s="123"/>
      <c r="Y96" s="123"/>
      <c r="Z96" s="123"/>
      <c r="AA96" s="123"/>
      <c r="AB96" s="123"/>
      <c r="AC96" s="123"/>
      <c r="AD96" s="123"/>
    </row>
    <row r="97" spans="2:30" s="19" customFormat="1" ht="9" hidden="1" customHeight="1">
      <c r="C97" s="120"/>
      <c r="F97" s="126"/>
      <c r="G97" s="121"/>
      <c r="H97" s="121"/>
      <c r="I97" s="121"/>
      <c r="J97" s="121"/>
      <c r="K97" s="121"/>
      <c r="W97" s="122"/>
      <c r="X97" s="123"/>
      <c r="Y97" s="123"/>
      <c r="Z97" s="123"/>
      <c r="AA97" s="123"/>
      <c r="AB97" s="123"/>
      <c r="AC97" s="123"/>
      <c r="AD97" s="123"/>
    </row>
    <row r="98" spans="2:30" s="19" customFormat="1" ht="20.100000000000001" hidden="1" customHeight="1">
      <c r="C98" s="120" t="s">
        <v>58</v>
      </c>
      <c r="H98" s="125" t="s">
        <v>5</v>
      </c>
      <c r="I98" s="19" t="s">
        <v>59</v>
      </c>
      <c r="J98" s="15"/>
      <c r="K98" s="125" t="s">
        <v>5</v>
      </c>
      <c r="L98" s="19" t="s">
        <v>60</v>
      </c>
      <c r="N98" s="125"/>
      <c r="O98" s="19" t="s">
        <v>61</v>
      </c>
      <c r="Q98" s="125"/>
      <c r="R98" s="19" t="s">
        <v>62</v>
      </c>
      <c r="W98" s="122"/>
      <c r="X98" s="123"/>
      <c r="Y98" s="123"/>
      <c r="Z98" s="123"/>
      <c r="AA98" s="123"/>
      <c r="AB98" s="123"/>
      <c r="AC98" s="123"/>
      <c r="AD98" s="123"/>
    </row>
    <row r="99" spans="2:30" s="19" customFormat="1" ht="9" hidden="1" customHeight="1">
      <c r="C99" s="120"/>
      <c r="F99" s="121"/>
      <c r="G99" s="121"/>
      <c r="H99" s="121"/>
      <c r="J99" s="121"/>
      <c r="W99" s="122"/>
      <c r="X99" s="123"/>
      <c r="Y99" s="123"/>
      <c r="Z99" s="123"/>
      <c r="AA99" s="123"/>
      <c r="AB99" s="123"/>
      <c r="AC99" s="123"/>
      <c r="AD99" s="123"/>
    </row>
    <row r="100" spans="2:30" ht="20.100000000000001" hidden="1" customHeight="1">
      <c r="C100" s="120"/>
      <c r="D100" s="19"/>
      <c r="E100" s="19"/>
      <c r="F100" s="19"/>
      <c r="G100" s="19"/>
      <c r="H100" s="125"/>
      <c r="I100" s="19" t="s">
        <v>63</v>
      </c>
      <c r="J100" s="15"/>
      <c r="K100" s="125"/>
      <c r="L100" s="19" t="s">
        <v>64</v>
      </c>
      <c r="M100" s="19"/>
      <c r="N100" s="125"/>
      <c r="O100" s="19" t="s">
        <v>65</v>
      </c>
      <c r="P100" s="19"/>
      <c r="Q100" s="125"/>
      <c r="R100" s="19" t="s">
        <v>66</v>
      </c>
      <c r="S100" s="19"/>
      <c r="T100" s="19"/>
      <c r="U100" s="19"/>
      <c r="V100" s="19"/>
      <c r="W100" s="127"/>
    </row>
    <row r="101" spans="2:30" s="19" customFormat="1" ht="9" hidden="1" customHeight="1">
      <c r="C101" s="120"/>
      <c r="F101" s="121"/>
      <c r="G101" s="121"/>
      <c r="H101" s="121"/>
      <c r="J101" s="121"/>
      <c r="W101" s="122"/>
      <c r="X101" s="123"/>
      <c r="Y101" s="123"/>
      <c r="Z101" s="123"/>
      <c r="AA101" s="123"/>
      <c r="AB101" s="123"/>
      <c r="AC101" s="123"/>
      <c r="AD101" s="123"/>
    </row>
    <row r="102" spans="2:30" ht="20.100000000000001" hidden="1" customHeight="1">
      <c r="C102" s="120" t="s">
        <v>67</v>
      </c>
      <c r="D102" s="19"/>
      <c r="E102" s="19"/>
      <c r="F102" s="19"/>
      <c r="G102" s="19"/>
      <c r="H102" s="125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27"/>
    </row>
    <row r="103" spans="2:30" s="19" customFormat="1" ht="9" hidden="1" customHeight="1">
      <c r="C103" s="128"/>
      <c r="D103" s="123"/>
      <c r="E103" s="123"/>
      <c r="F103" s="129"/>
      <c r="G103" s="129"/>
      <c r="H103" s="129"/>
      <c r="I103" s="129"/>
      <c r="J103" s="129"/>
      <c r="K103" s="129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2"/>
      <c r="X103" s="123"/>
      <c r="Y103" s="123"/>
      <c r="Z103" s="123"/>
      <c r="AA103" s="123"/>
      <c r="AB103" s="123"/>
      <c r="AC103" s="123"/>
      <c r="AD103" s="123"/>
    </row>
    <row r="104" spans="2:30" ht="20.100000000000001" hidden="1" customHeight="1">
      <c r="C104" s="130" t="s">
        <v>68</v>
      </c>
      <c r="D104" s="99"/>
      <c r="E104" s="99"/>
      <c r="F104" s="99"/>
      <c r="G104" s="99"/>
      <c r="W104" s="127"/>
    </row>
    <row r="105" spans="2:30" ht="36" hidden="1" customHeight="1">
      <c r="C105" s="475" t="s">
        <v>69</v>
      </c>
      <c r="D105" s="476"/>
      <c r="E105" s="477"/>
      <c r="F105" s="466">
        <v>0</v>
      </c>
      <c r="G105" s="467"/>
      <c r="H105" s="468"/>
      <c r="I105" s="478" t="s">
        <v>70</v>
      </c>
      <c r="J105" s="464"/>
      <c r="K105" s="465"/>
      <c r="L105" s="466">
        <v>0</v>
      </c>
      <c r="M105" s="467"/>
      <c r="N105" s="468"/>
      <c r="Q105" s="464" t="s">
        <v>71</v>
      </c>
      <c r="R105" s="464"/>
      <c r="S105" s="465"/>
      <c r="T105" s="466">
        <v>0</v>
      </c>
      <c r="U105" s="467"/>
      <c r="V105" s="468"/>
      <c r="W105" s="127"/>
    </row>
    <row r="106" spans="2:30" ht="9" hidden="1" customHeight="1">
      <c r="C106" s="131"/>
      <c r="D106" s="132"/>
      <c r="E106" s="132"/>
      <c r="F106" s="132"/>
      <c r="G106" s="132"/>
      <c r="H106" s="133"/>
      <c r="I106" s="134"/>
      <c r="J106" s="135"/>
      <c r="K106" s="135"/>
      <c r="L106" s="135"/>
      <c r="M106" s="133"/>
      <c r="N106" s="133"/>
      <c r="O106" s="134"/>
      <c r="P106" s="135"/>
      <c r="Q106" s="135"/>
      <c r="R106" s="135"/>
      <c r="S106" s="133"/>
      <c r="T106" s="133"/>
      <c r="U106" s="133"/>
      <c r="V106" s="133"/>
      <c r="W106" s="136"/>
    </row>
    <row r="107" spans="2:30" s="19" customFormat="1" ht="9" hidden="1" customHeight="1">
      <c r="C107" s="15"/>
      <c r="D107" s="15"/>
      <c r="E107" s="15"/>
      <c r="G107" s="112"/>
      <c r="H107" s="113"/>
      <c r="L107" s="112"/>
      <c r="M107" s="113"/>
    </row>
    <row r="108" spans="2:30" s="19" customFormat="1" ht="47.25" customHeight="1">
      <c r="C108" s="15"/>
      <c r="D108" s="15"/>
      <c r="E108" s="15"/>
      <c r="G108" s="112"/>
      <c r="H108" s="113"/>
      <c r="L108" s="112"/>
      <c r="M108" s="113"/>
    </row>
    <row r="109" spans="2:30" s="137" customFormat="1" ht="24" customHeight="1">
      <c r="B109" s="99" t="s">
        <v>191</v>
      </c>
      <c r="F109" s="203" t="s">
        <v>49</v>
      </c>
      <c r="G109" s="211">
        <v>7</v>
      </c>
      <c r="H109" s="9" t="s">
        <v>50</v>
      </c>
      <c r="L109" s="138"/>
      <c r="O109" s="203" t="s">
        <v>192</v>
      </c>
      <c r="P109" s="616" t="s">
        <v>194</v>
      </c>
      <c r="Q109" s="617"/>
      <c r="R109" s="617"/>
      <c r="S109" s="617"/>
      <c r="T109" s="617"/>
      <c r="U109" s="617"/>
      <c r="V109" s="617"/>
      <c r="W109" s="617"/>
      <c r="X109" s="617"/>
    </row>
    <row r="110" spans="2:30" s="137" customFormat="1" ht="24" customHeight="1">
      <c r="B110" s="16" t="s">
        <v>72</v>
      </c>
      <c r="L110" s="139" t="s">
        <v>73</v>
      </c>
    </row>
    <row r="111" spans="2:30" ht="11.1" customHeight="1">
      <c r="C111" s="374" t="s">
        <v>74</v>
      </c>
      <c r="D111" s="374"/>
      <c r="E111" s="428" t="s">
        <v>75</v>
      </c>
      <c r="F111" s="429"/>
      <c r="G111" s="429"/>
      <c r="H111" s="429"/>
      <c r="I111" s="429"/>
      <c r="J111" s="429"/>
      <c r="K111" s="429"/>
      <c r="L111" s="429"/>
      <c r="M111" s="430"/>
      <c r="N111" s="381" t="s">
        <v>76</v>
      </c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9"/>
      <c r="AA111" s="19"/>
    </row>
    <row r="112" spans="2:30" s="19" customFormat="1" ht="11.1" customHeight="1">
      <c r="C112" s="374"/>
      <c r="D112" s="374"/>
      <c r="E112" s="431"/>
      <c r="F112" s="432"/>
      <c r="G112" s="432"/>
      <c r="H112" s="432"/>
      <c r="I112" s="432"/>
      <c r="J112" s="432"/>
      <c r="K112" s="432"/>
      <c r="L112" s="432"/>
      <c r="M112" s="433"/>
      <c r="N112" s="381"/>
      <c r="O112" s="141"/>
      <c r="P112" s="141"/>
      <c r="Q112" s="141"/>
      <c r="R112" s="141"/>
      <c r="S112" s="141"/>
      <c r="T112" s="142"/>
      <c r="U112" s="142"/>
      <c r="V112" s="142"/>
      <c r="W112" s="141"/>
      <c r="X112" s="141"/>
      <c r="Y112" s="141"/>
    </row>
    <row r="113" spans="2:26" s="19" customFormat="1" ht="21.95" customHeight="1">
      <c r="C113" s="460" t="s">
        <v>77</v>
      </c>
      <c r="D113" s="461"/>
      <c r="E113" s="449" t="s">
        <v>78</v>
      </c>
      <c r="F113" s="450"/>
      <c r="G113" s="450"/>
      <c r="H113" s="450"/>
      <c r="I113" s="450"/>
      <c r="J113" s="450"/>
      <c r="K113" s="450"/>
      <c r="L113" s="450"/>
      <c r="M113" s="451"/>
      <c r="N113" s="208" t="s">
        <v>5</v>
      </c>
      <c r="O113" s="210" t="str">
        <f>IF(N113="○","","※必ず選択してください。")</f>
        <v/>
      </c>
      <c r="T113" s="15"/>
      <c r="U113" s="15"/>
      <c r="V113" s="142"/>
      <c r="W113" s="142"/>
      <c r="X113" s="142"/>
      <c r="Y113" s="142"/>
    </row>
    <row r="114" spans="2:26" s="19" customFormat="1" ht="21.95" customHeight="1">
      <c r="C114" s="462"/>
      <c r="D114" s="463"/>
      <c r="E114" s="449" t="s">
        <v>79</v>
      </c>
      <c r="F114" s="450"/>
      <c r="G114" s="450"/>
      <c r="H114" s="450"/>
      <c r="I114" s="450"/>
      <c r="J114" s="450"/>
      <c r="K114" s="450"/>
      <c r="L114" s="450"/>
      <c r="M114" s="451"/>
      <c r="N114" s="209" t="s">
        <v>5</v>
      </c>
      <c r="O114" s="210" t="str">
        <f t="shared" ref="O114" si="6">IF(N114="○","","※必ず選択してください。")</f>
        <v/>
      </c>
      <c r="P114" s="15"/>
      <c r="Q114" s="15"/>
      <c r="R114" s="15"/>
      <c r="S114" s="15"/>
      <c r="T114" s="15"/>
      <c r="U114" s="15"/>
      <c r="V114" s="142"/>
      <c r="W114" s="142"/>
      <c r="X114" s="142"/>
      <c r="Y114" s="142"/>
    </row>
    <row r="115" spans="2:26" s="19" customFormat="1" ht="36" customHeight="1">
      <c r="C115" s="378" t="s">
        <v>80</v>
      </c>
      <c r="D115" s="380"/>
      <c r="E115" s="449" t="s">
        <v>81</v>
      </c>
      <c r="F115" s="450"/>
      <c r="G115" s="450"/>
      <c r="H115" s="450"/>
      <c r="I115" s="450"/>
      <c r="J115" s="450"/>
      <c r="K115" s="450"/>
      <c r="L115" s="450"/>
      <c r="M115" s="451"/>
      <c r="N115" s="413" t="s">
        <v>82</v>
      </c>
      <c r="O115" s="414"/>
      <c r="P115" s="414"/>
      <c r="Q115" s="414"/>
      <c r="R115" s="414"/>
      <c r="S115" s="414"/>
      <c r="T115" s="414"/>
      <c r="U115" s="415"/>
      <c r="V115" s="145"/>
      <c r="W115" s="145"/>
      <c r="X115" s="145"/>
      <c r="Y115" s="145"/>
    </row>
    <row r="116" spans="2:26" s="19" customFormat="1" ht="21.95" customHeight="1">
      <c r="C116" s="398" t="s">
        <v>83</v>
      </c>
      <c r="D116" s="398" t="s">
        <v>84</v>
      </c>
      <c r="E116" s="457" t="s">
        <v>85</v>
      </c>
      <c r="F116" s="458"/>
      <c r="G116" s="458"/>
      <c r="H116" s="458"/>
      <c r="I116" s="458"/>
      <c r="J116" s="458"/>
      <c r="K116" s="458"/>
      <c r="L116" s="458"/>
      <c r="M116" s="459"/>
      <c r="N116" s="205" t="s">
        <v>5</v>
      </c>
      <c r="O116" s="15"/>
      <c r="P116" s="15"/>
      <c r="Q116" s="15"/>
      <c r="R116" s="15"/>
      <c r="S116" s="15"/>
      <c r="T116" s="15"/>
      <c r="U116" s="15"/>
      <c r="V116" s="390" t="str">
        <f>IF(COUNTIF(N116:U125,"○")=0,"※4～13のうち該当する活動項目を全て選択してください。","")</f>
        <v/>
      </c>
      <c r="W116" s="390"/>
      <c r="X116" s="390"/>
      <c r="Y116" s="147"/>
      <c r="Z116" s="147"/>
    </row>
    <row r="117" spans="2:26" s="19" customFormat="1" ht="21.95" customHeight="1">
      <c r="C117" s="399"/>
      <c r="D117" s="399"/>
      <c r="E117" s="449" t="s">
        <v>86</v>
      </c>
      <c r="F117" s="450"/>
      <c r="G117" s="450"/>
      <c r="H117" s="450"/>
      <c r="I117" s="450"/>
      <c r="J117" s="450"/>
      <c r="K117" s="450"/>
      <c r="L117" s="450"/>
      <c r="M117" s="451"/>
      <c r="N117" s="208" t="s">
        <v>5</v>
      </c>
      <c r="O117" s="15"/>
      <c r="P117" s="15"/>
      <c r="Q117" s="15"/>
      <c r="R117" s="15"/>
      <c r="S117" s="15"/>
      <c r="T117" s="15"/>
      <c r="U117" s="15"/>
      <c r="V117" s="390"/>
      <c r="W117" s="390"/>
      <c r="X117" s="390"/>
      <c r="Y117" s="147"/>
      <c r="Z117" s="147"/>
    </row>
    <row r="118" spans="2:26" s="19" customFormat="1" ht="21.95" customHeight="1">
      <c r="C118" s="399"/>
      <c r="D118" s="400"/>
      <c r="E118" s="449" t="s">
        <v>87</v>
      </c>
      <c r="F118" s="450"/>
      <c r="G118" s="450"/>
      <c r="H118" s="450"/>
      <c r="I118" s="450"/>
      <c r="J118" s="450"/>
      <c r="K118" s="450"/>
      <c r="L118" s="450"/>
      <c r="M118" s="451"/>
      <c r="N118" s="413" t="s">
        <v>88</v>
      </c>
      <c r="O118" s="414"/>
      <c r="P118" s="414"/>
      <c r="Q118" s="414"/>
      <c r="R118" s="414"/>
      <c r="S118" s="414"/>
      <c r="T118" s="414"/>
      <c r="U118" s="415"/>
      <c r="V118" s="390"/>
      <c r="W118" s="390"/>
      <c r="X118" s="390"/>
      <c r="Y118" s="147"/>
      <c r="Z118" s="147"/>
    </row>
    <row r="119" spans="2:26" s="19" customFormat="1" ht="21.95" customHeight="1">
      <c r="C119" s="399"/>
      <c r="D119" s="398" t="s">
        <v>89</v>
      </c>
      <c r="E119" s="449" t="s">
        <v>90</v>
      </c>
      <c r="F119" s="450"/>
      <c r="G119" s="450"/>
      <c r="H119" s="450"/>
      <c r="I119" s="450"/>
      <c r="J119" s="450"/>
      <c r="K119" s="450"/>
      <c r="L119" s="450"/>
      <c r="M119" s="451"/>
      <c r="N119" s="208" t="s">
        <v>5</v>
      </c>
      <c r="O119" s="15"/>
      <c r="P119" s="15"/>
      <c r="Q119" s="15"/>
      <c r="R119" s="15"/>
      <c r="S119" s="15"/>
      <c r="T119" s="15"/>
      <c r="U119" s="15"/>
      <c r="V119" s="390"/>
      <c r="W119" s="390"/>
      <c r="X119" s="390"/>
      <c r="Y119" s="147"/>
      <c r="Z119" s="147"/>
    </row>
    <row r="120" spans="2:26" s="19" customFormat="1" ht="21.95" customHeight="1">
      <c r="C120" s="399"/>
      <c r="D120" s="399"/>
      <c r="E120" s="449" t="s">
        <v>91</v>
      </c>
      <c r="F120" s="450"/>
      <c r="G120" s="450"/>
      <c r="H120" s="450"/>
      <c r="I120" s="450"/>
      <c r="J120" s="450"/>
      <c r="K120" s="450"/>
      <c r="L120" s="450"/>
      <c r="M120" s="451"/>
      <c r="N120" s="208" t="s">
        <v>5</v>
      </c>
      <c r="O120" s="15"/>
      <c r="P120" s="15"/>
      <c r="Q120" s="15"/>
      <c r="R120" s="15"/>
      <c r="S120" s="15"/>
      <c r="T120" s="15"/>
      <c r="U120" s="15"/>
      <c r="V120" s="390"/>
      <c r="W120" s="390"/>
      <c r="X120" s="390"/>
      <c r="Y120" s="147"/>
      <c r="Z120" s="147"/>
    </row>
    <row r="121" spans="2:26" s="19" customFormat="1" ht="21.95" customHeight="1">
      <c r="C121" s="399"/>
      <c r="D121" s="400"/>
      <c r="E121" s="449" t="s">
        <v>92</v>
      </c>
      <c r="F121" s="450"/>
      <c r="G121" s="450"/>
      <c r="H121" s="450"/>
      <c r="I121" s="450"/>
      <c r="J121" s="450"/>
      <c r="K121" s="450"/>
      <c r="L121" s="450"/>
      <c r="M121" s="451"/>
      <c r="N121" s="413" t="s">
        <v>88</v>
      </c>
      <c r="O121" s="414"/>
      <c r="P121" s="414"/>
      <c r="Q121" s="414"/>
      <c r="R121" s="414"/>
      <c r="S121" s="414"/>
      <c r="T121" s="414"/>
      <c r="U121" s="415"/>
      <c r="V121" s="390"/>
      <c r="W121" s="390"/>
      <c r="X121" s="390"/>
      <c r="Y121" s="147"/>
      <c r="Z121" s="147"/>
    </row>
    <row r="122" spans="2:26" s="19" customFormat="1" ht="21.95" customHeight="1">
      <c r="C122" s="399"/>
      <c r="D122" s="398" t="s">
        <v>93</v>
      </c>
      <c r="E122" s="449" t="s">
        <v>94</v>
      </c>
      <c r="F122" s="450"/>
      <c r="G122" s="450"/>
      <c r="H122" s="450"/>
      <c r="I122" s="450"/>
      <c r="J122" s="450"/>
      <c r="K122" s="450"/>
      <c r="L122" s="450"/>
      <c r="M122" s="451"/>
      <c r="N122" s="208" t="s">
        <v>5</v>
      </c>
      <c r="O122" s="15"/>
      <c r="P122" s="15"/>
      <c r="Q122" s="15"/>
      <c r="R122" s="15"/>
      <c r="S122" s="15"/>
      <c r="T122" s="15"/>
      <c r="U122" s="15"/>
      <c r="V122" s="390"/>
      <c r="W122" s="390"/>
      <c r="X122" s="390"/>
      <c r="Y122" s="147"/>
      <c r="Z122" s="147"/>
    </row>
    <row r="123" spans="2:26" s="19" customFormat="1" ht="21.95" customHeight="1">
      <c r="C123" s="399"/>
      <c r="D123" s="399"/>
      <c r="E123" s="449" t="s">
        <v>95</v>
      </c>
      <c r="F123" s="450"/>
      <c r="G123" s="450"/>
      <c r="H123" s="450"/>
      <c r="I123" s="450"/>
      <c r="J123" s="450"/>
      <c r="K123" s="450"/>
      <c r="L123" s="450"/>
      <c r="M123" s="451"/>
      <c r="N123" s="413" t="s">
        <v>88</v>
      </c>
      <c r="O123" s="414"/>
      <c r="P123" s="414"/>
      <c r="Q123" s="414"/>
      <c r="R123" s="414"/>
      <c r="S123" s="414"/>
      <c r="T123" s="414"/>
      <c r="U123" s="415"/>
      <c r="V123" s="390"/>
      <c r="W123" s="390"/>
      <c r="X123" s="390"/>
      <c r="Y123" s="147"/>
      <c r="Z123" s="147"/>
    </row>
    <row r="124" spans="2:26" s="19" customFormat="1" ht="21.95" customHeight="1">
      <c r="C124" s="399"/>
      <c r="D124" s="400"/>
      <c r="E124" s="449" t="s">
        <v>96</v>
      </c>
      <c r="F124" s="450"/>
      <c r="G124" s="450"/>
      <c r="H124" s="450"/>
      <c r="I124" s="450"/>
      <c r="J124" s="450"/>
      <c r="K124" s="450"/>
      <c r="L124" s="450"/>
      <c r="M124" s="451"/>
      <c r="N124" s="413" t="s">
        <v>88</v>
      </c>
      <c r="O124" s="414"/>
      <c r="P124" s="414"/>
      <c r="Q124" s="414"/>
      <c r="R124" s="414"/>
      <c r="S124" s="414"/>
      <c r="T124" s="414"/>
      <c r="U124" s="415"/>
      <c r="V124" s="390"/>
      <c r="W124" s="390"/>
      <c r="X124" s="390"/>
      <c r="Y124" s="147"/>
      <c r="Z124" s="147"/>
    </row>
    <row r="125" spans="2:26" s="19" customFormat="1" ht="21.95" customHeight="1">
      <c r="C125" s="399"/>
      <c r="D125" s="398" t="s">
        <v>97</v>
      </c>
      <c r="E125" s="449" t="s">
        <v>98</v>
      </c>
      <c r="F125" s="450"/>
      <c r="G125" s="450"/>
      <c r="H125" s="450"/>
      <c r="I125" s="450"/>
      <c r="J125" s="450"/>
      <c r="K125" s="450"/>
      <c r="L125" s="450"/>
      <c r="M125" s="451"/>
      <c r="N125" s="212" t="s">
        <v>5</v>
      </c>
      <c r="O125" s="142"/>
      <c r="P125" s="142"/>
      <c r="Q125" s="142"/>
      <c r="R125" s="142"/>
      <c r="S125" s="142"/>
      <c r="T125" s="142"/>
      <c r="U125" s="142"/>
      <c r="V125" s="390"/>
      <c r="W125" s="390"/>
      <c r="X125" s="390"/>
      <c r="Y125" s="147"/>
      <c r="Z125" s="147"/>
    </row>
    <row r="126" spans="2:26" s="19" customFormat="1" ht="21.95" customHeight="1">
      <c r="C126" s="399"/>
      <c r="D126" s="399"/>
      <c r="E126" s="449" t="s">
        <v>99</v>
      </c>
      <c r="F126" s="450"/>
      <c r="G126" s="450"/>
      <c r="H126" s="450"/>
      <c r="I126" s="450"/>
      <c r="J126" s="450"/>
      <c r="K126" s="450"/>
      <c r="L126" s="450"/>
      <c r="M126" s="451"/>
      <c r="N126" s="618" t="s">
        <v>88</v>
      </c>
      <c r="O126" s="619"/>
      <c r="P126" s="619"/>
      <c r="Q126" s="619"/>
      <c r="R126" s="619"/>
      <c r="S126" s="619"/>
      <c r="T126" s="619"/>
      <c r="U126" s="620"/>
      <c r="V126" s="35"/>
      <c r="W126" s="35"/>
      <c r="X126" s="35"/>
      <c r="Y126" s="35"/>
      <c r="Z126" s="35"/>
    </row>
    <row r="127" spans="2:26" s="19" customFormat="1" ht="21.95" customHeight="1">
      <c r="C127" s="399"/>
      <c r="D127" s="400"/>
      <c r="E127" s="449" t="s">
        <v>100</v>
      </c>
      <c r="F127" s="450"/>
      <c r="G127" s="450"/>
      <c r="H127" s="450"/>
      <c r="I127" s="450"/>
      <c r="J127" s="450"/>
      <c r="K127" s="450"/>
      <c r="L127" s="450"/>
      <c r="M127" s="451"/>
      <c r="N127" s="618" t="s">
        <v>88</v>
      </c>
      <c r="O127" s="619"/>
      <c r="P127" s="619"/>
      <c r="Q127" s="619"/>
      <c r="R127" s="619"/>
      <c r="S127" s="619"/>
      <c r="T127" s="619"/>
      <c r="U127" s="620"/>
      <c r="V127" s="35"/>
      <c r="W127" s="35"/>
      <c r="X127" s="35"/>
      <c r="Y127" s="35"/>
      <c r="Z127" s="35"/>
    </row>
    <row r="128" spans="2:26" s="19" customFormat="1" ht="21.95" customHeight="1">
      <c r="B128" s="22"/>
      <c r="C128" s="400"/>
      <c r="D128" s="148" t="s">
        <v>101</v>
      </c>
      <c r="E128" s="449" t="s">
        <v>102</v>
      </c>
      <c r="F128" s="450"/>
      <c r="G128" s="450"/>
      <c r="H128" s="450"/>
      <c r="I128" s="450"/>
      <c r="J128" s="450"/>
      <c r="K128" s="450"/>
      <c r="L128" s="450"/>
      <c r="M128" s="451"/>
      <c r="N128" s="413" t="s">
        <v>103</v>
      </c>
      <c r="O128" s="414"/>
      <c r="P128" s="414"/>
      <c r="Q128" s="414"/>
      <c r="R128" s="414"/>
      <c r="S128" s="414"/>
      <c r="T128" s="414"/>
      <c r="U128" s="415"/>
      <c r="V128" s="35"/>
      <c r="W128" s="35"/>
      <c r="X128" s="35"/>
      <c r="Y128" s="35"/>
      <c r="Z128" s="35"/>
    </row>
    <row r="129" spans="3:26" s="19" customFormat="1" ht="21.95" customHeight="1">
      <c r="C129" s="366" t="s">
        <v>104</v>
      </c>
      <c r="D129" s="367"/>
      <c r="E129" s="367"/>
      <c r="F129" s="367"/>
      <c r="G129" s="367"/>
      <c r="H129" s="367"/>
      <c r="I129" s="367"/>
      <c r="J129" s="367"/>
      <c r="K129" s="367"/>
      <c r="L129" s="367"/>
      <c r="M129" s="368"/>
      <c r="N129" s="208" t="s">
        <v>5</v>
      </c>
      <c r="O129" s="143" t="str">
        <f t="shared" ref="O129" si="7">IF(N129="○","","※必ず選択してください。")</f>
        <v/>
      </c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</row>
    <row r="130" spans="3:26" s="151" customFormat="1" ht="21.95" customHeight="1">
      <c r="C130" s="149" t="s">
        <v>105</v>
      </c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Q130" s="150"/>
      <c r="R130" s="150"/>
      <c r="S130" s="150"/>
      <c r="T130" s="150"/>
      <c r="U130" s="150"/>
      <c r="V130" s="150"/>
      <c r="W130" s="150"/>
      <c r="X130" s="150"/>
      <c r="Y130" s="150"/>
    </row>
    <row r="131" spans="3:26" s="155" customFormat="1" ht="21.95" customHeight="1">
      <c r="C131" s="152" t="s">
        <v>106</v>
      </c>
      <c r="D131" s="153"/>
      <c r="E131" s="153"/>
      <c r="F131" s="153"/>
      <c r="G131" s="153"/>
      <c r="H131" s="153"/>
      <c r="I131" s="153"/>
      <c r="J131" s="153"/>
      <c r="K131" s="153"/>
      <c r="L131" s="153"/>
      <c r="M131" s="18"/>
      <c r="N131" s="18"/>
      <c r="O131" s="153"/>
      <c r="P131" s="18"/>
      <c r="Q131" s="153"/>
      <c r="R131" s="28"/>
      <c r="S131" s="153"/>
      <c r="T131" s="28"/>
      <c r="U131" s="153"/>
      <c r="V131" s="28"/>
      <c r="W131" s="153"/>
      <c r="X131" s="28"/>
      <c r="Y131" s="28"/>
      <c r="Z131" s="154"/>
    </row>
    <row r="132" spans="3:26" s="155" customFormat="1" ht="21.95" customHeight="1">
      <c r="C132" s="208"/>
      <c r="D132" s="156" t="s">
        <v>107</v>
      </c>
      <c r="E132" s="153"/>
      <c r="F132" s="18"/>
      <c r="G132" s="153"/>
      <c r="H132" s="153"/>
      <c r="I132" s="153"/>
      <c r="J132" s="153"/>
      <c r="K132" s="153"/>
      <c r="L132" s="153"/>
      <c r="M132" s="153"/>
      <c r="N132" s="208"/>
      <c r="O132" s="156" t="s">
        <v>108</v>
      </c>
      <c r="P132" s="28"/>
      <c r="Q132" s="28"/>
      <c r="R132" s="28"/>
      <c r="S132" s="28"/>
      <c r="T132" s="28"/>
      <c r="U132" s="28"/>
      <c r="V132" s="28"/>
      <c r="W132" s="28"/>
      <c r="X132" s="18"/>
      <c r="Y132" s="18"/>
      <c r="Z132" s="154"/>
    </row>
    <row r="133" spans="3:26" s="155" customFormat="1" ht="21.95" customHeight="1">
      <c r="C133" s="208" t="s">
        <v>5</v>
      </c>
      <c r="D133" s="156" t="s">
        <v>109</v>
      </c>
      <c r="E133" s="153"/>
      <c r="F133" s="18"/>
      <c r="G133" s="153"/>
      <c r="H133" s="153"/>
      <c r="I133" s="153"/>
      <c r="J133" s="153"/>
      <c r="K133" s="153"/>
      <c r="L133" s="153"/>
      <c r="M133" s="153"/>
      <c r="N133" s="208"/>
      <c r="O133" s="452" t="s">
        <v>110</v>
      </c>
      <c r="P133" s="453"/>
      <c r="Q133" s="453"/>
      <c r="R133" s="453"/>
      <c r="S133" s="453"/>
      <c r="T133" s="453"/>
      <c r="U133" s="453"/>
      <c r="V133" s="453"/>
      <c r="W133" s="453"/>
      <c r="X133" s="453"/>
      <c r="Y133" s="157"/>
      <c r="Z133" s="154"/>
    </row>
    <row r="134" spans="3:26" s="155" customFormat="1" ht="21.95" customHeight="1">
      <c r="C134" s="208"/>
      <c r="D134" s="156" t="s">
        <v>111</v>
      </c>
      <c r="E134" s="153"/>
      <c r="F134" s="18"/>
      <c r="G134" s="153"/>
      <c r="H134" s="153"/>
      <c r="I134" s="153"/>
      <c r="J134" s="153"/>
      <c r="K134" s="153"/>
      <c r="L134" s="153"/>
      <c r="M134" s="153"/>
      <c r="N134" s="208"/>
      <c r="O134" s="156" t="s">
        <v>112</v>
      </c>
      <c r="P134" s="28"/>
      <c r="Q134" s="18"/>
      <c r="R134" s="439"/>
      <c r="S134" s="440"/>
      <c r="T134" s="440"/>
      <c r="U134" s="440"/>
      <c r="V134" s="440"/>
      <c r="W134" s="441"/>
      <c r="X134" s="18"/>
      <c r="Y134" s="18"/>
      <c r="Z134" s="154"/>
    </row>
    <row r="135" spans="3:26" s="155" customFormat="1" ht="21.95" customHeight="1">
      <c r="C135" s="158" t="s">
        <v>113</v>
      </c>
      <c r="D135" s="153"/>
      <c r="E135" s="153"/>
      <c r="F135" s="153"/>
      <c r="G135" s="153"/>
      <c r="H135" s="153"/>
      <c r="I135" s="153"/>
      <c r="J135" s="153"/>
      <c r="K135" s="153"/>
      <c r="L135" s="153"/>
      <c r="M135" s="18"/>
      <c r="N135" s="159"/>
      <c r="O135" s="18"/>
      <c r="P135" s="153"/>
      <c r="Q135" s="28"/>
      <c r="R135" s="153"/>
      <c r="S135" s="28"/>
      <c r="T135" s="153"/>
      <c r="U135" s="28"/>
      <c r="V135" s="153"/>
      <c r="W135" s="28"/>
      <c r="X135" s="18"/>
      <c r="Y135" s="18"/>
      <c r="Z135" s="154"/>
    </row>
    <row r="136" spans="3:26" s="155" customFormat="1" ht="21.95" customHeight="1">
      <c r="C136" s="208"/>
      <c r="D136" s="156" t="s">
        <v>114</v>
      </c>
      <c r="E136" s="18"/>
      <c r="F136" s="153"/>
      <c r="G136" s="153"/>
      <c r="H136" s="153"/>
      <c r="I136" s="153"/>
      <c r="J136" s="153"/>
      <c r="K136" s="153"/>
      <c r="L136" s="153"/>
      <c r="M136" s="153"/>
      <c r="N136" s="208"/>
      <c r="O136" s="156" t="s">
        <v>115</v>
      </c>
      <c r="P136" s="28"/>
      <c r="Q136" s="28"/>
      <c r="R136" s="28"/>
      <c r="S136" s="28"/>
      <c r="T136" s="28"/>
      <c r="U136" s="28"/>
      <c r="V136" s="28"/>
      <c r="W136" s="28"/>
      <c r="X136" s="18"/>
      <c r="Y136" s="18"/>
      <c r="Z136" s="154"/>
    </row>
    <row r="137" spans="3:26" s="155" customFormat="1" ht="21.95" customHeight="1">
      <c r="C137" s="208" t="s">
        <v>5</v>
      </c>
      <c r="D137" s="156" t="s">
        <v>116</v>
      </c>
      <c r="E137" s="18"/>
      <c r="F137" s="153"/>
      <c r="G137" s="153"/>
      <c r="H137" s="153"/>
      <c r="I137" s="153"/>
      <c r="J137" s="153"/>
      <c r="K137" s="153"/>
      <c r="L137" s="153"/>
      <c r="M137" s="153"/>
      <c r="N137" s="208"/>
      <c r="O137" s="156" t="s">
        <v>117</v>
      </c>
      <c r="P137" s="28"/>
      <c r="Q137" s="18"/>
      <c r="R137" s="439"/>
      <c r="S137" s="440"/>
      <c r="T137" s="440"/>
      <c r="U137" s="440"/>
      <c r="V137" s="440"/>
      <c r="W137" s="441"/>
      <c r="X137" s="18"/>
      <c r="Y137" s="18"/>
      <c r="Z137" s="154"/>
    </row>
    <row r="138" spans="3:26" s="155" customFormat="1" ht="21.95" customHeight="1">
      <c r="C138" s="208"/>
      <c r="D138" s="156" t="s">
        <v>118</v>
      </c>
      <c r="E138" s="18"/>
      <c r="F138" s="153"/>
      <c r="G138" s="153"/>
      <c r="H138" s="153"/>
      <c r="I138" s="153"/>
      <c r="J138" s="153"/>
      <c r="K138" s="153"/>
      <c r="L138" s="153"/>
      <c r="M138" s="153"/>
      <c r="N138" s="18"/>
      <c r="O138" s="159"/>
      <c r="P138" s="153" t="s">
        <v>119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154"/>
    </row>
    <row r="139" spans="3:26" s="155" customFormat="1" ht="21.95" customHeight="1">
      <c r="C139" s="158" t="s">
        <v>120</v>
      </c>
      <c r="D139" s="153"/>
      <c r="E139" s="153"/>
      <c r="F139" s="153"/>
      <c r="G139" s="153"/>
      <c r="H139" s="153"/>
      <c r="I139" s="153"/>
      <c r="J139" s="153"/>
      <c r="K139" s="153"/>
      <c r="L139" s="153"/>
      <c r="M139" s="18"/>
      <c r="N139" s="18"/>
      <c r="O139" s="159"/>
      <c r="P139" s="18"/>
      <c r="Q139" s="153"/>
      <c r="R139" s="28"/>
      <c r="S139" s="153"/>
      <c r="T139" s="28"/>
      <c r="U139" s="153"/>
      <c r="V139" s="28"/>
      <c r="W139" s="153"/>
      <c r="X139" s="28"/>
      <c r="Y139" s="28"/>
      <c r="Z139" s="154"/>
    </row>
    <row r="140" spans="3:26" s="155" customFormat="1" ht="21.95" customHeight="1">
      <c r="C140" s="208"/>
      <c r="D140" s="156" t="s">
        <v>121</v>
      </c>
      <c r="E140" s="18"/>
      <c r="F140" s="153"/>
      <c r="G140" s="153"/>
      <c r="H140" s="153"/>
      <c r="I140" s="153"/>
      <c r="J140" s="153"/>
      <c r="K140" s="153"/>
      <c r="L140" s="153"/>
      <c r="M140" s="153"/>
      <c r="N140" s="208"/>
      <c r="O140" s="156" t="s">
        <v>122</v>
      </c>
      <c r="P140" s="153"/>
      <c r="Q140" s="153"/>
      <c r="R140" s="153"/>
      <c r="S140" s="153"/>
      <c r="T140" s="153"/>
      <c r="U140" s="153"/>
      <c r="V140" s="18"/>
      <c r="W140" s="28"/>
      <c r="X140" s="18"/>
      <c r="Y140" s="18"/>
      <c r="Z140" s="154"/>
    </row>
    <row r="141" spans="3:26" s="155" customFormat="1" ht="21.95" customHeight="1">
      <c r="C141" s="208"/>
      <c r="D141" s="156" t="s">
        <v>123</v>
      </c>
      <c r="E141" s="18"/>
      <c r="F141" s="153"/>
      <c r="G141" s="153"/>
      <c r="H141" s="153"/>
      <c r="I141" s="153"/>
      <c r="J141" s="153"/>
      <c r="K141" s="153"/>
      <c r="L141" s="153"/>
      <c r="M141" s="153"/>
      <c r="N141" s="208"/>
      <c r="O141" s="156" t="s">
        <v>124</v>
      </c>
      <c r="P141" s="153"/>
      <c r="Q141" s="153"/>
      <c r="R141" s="153"/>
      <c r="S141" s="153"/>
      <c r="T141" s="153"/>
      <c r="U141" s="153"/>
      <c r="V141" s="18"/>
      <c r="W141" s="28"/>
      <c r="X141" s="18"/>
      <c r="Y141" s="18"/>
      <c r="Z141" s="154"/>
    </row>
    <row r="142" spans="3:26" s="155" customFormat="1" ht="21.95" customHeight="1">
      <c r="C142" s="208" t="s">
        <v>5</v>
      </c>
      <c r="D142" s="156" t="s">
        <v>125</v>
      </c>
      <c r="E142" s="18"/>
      <c r="F142" s="153"/>
      <c r="G142" s="153"/>
      <c r="H142" s="153"/>
      <c r="I142" s="153"/>
      <c r="J142" s="153"/>
      <c r="K142" s="153"/>
      <c r="L142" s="153"/>
      <c r="M142" s="153"/>
      <c r="N142" s="208"/>
      <c r="O142" s="156" t="s">
        <v>126</v>
      </c>
      <c r="P142" s="153"/>
      <c r="Q142" s="18"/>
      <c r="R142" s="439"/>
      <c r="S142" s="440"/>
      <c r="T142" s="440"/>
      <c r="U142" s="440"/>
      <c r="V142" s="440"/>
      <c r="W142" s="441"/>
      <c r="X142" s="18"/>
      <c r="Y142" s="18"/>
      <c r="Z142" s="154"/>
    </row>
    <row r="143" spans="3:26" s="155" customFormat="1" ht="21.95" customHeight="1">
      <c r="C143" s="208"/>
      <c r="D143" s="156" t="s">
        <v>127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159"/>
      <c r="O143" s="153" t="s">
        <v>119</v>
      </c>
      <c r="P143" s="28"/>
      <c r="Q143" s="18"/>
      <c r="R143" s="18"/>
      <c r="S143" s="18"/>
      <c r="T143" s="18"/>
      <c r="U143" s="18"/>
      <c r="V143" s="18"/>
      <c r="W143" s="18"/>
      <c r="X143" s="18"/>
      <c r="Y143" s="18"/>
      <c r="Z143" s="154"/>
    </row>
    <row r="144" spans="3:26" s="155" customFormat="1" ht="21.95" customHeight="1">
      <c r="C144" s="442" t="s">
        <v>128</v>
      </c>
      <c r="D144" s="442"/>
      <c r="E144" s="442"/>
      <c r="F144" s="442"/>
      <c r="G144" s="442"/>
      <c r="H144" s="442"/>
      <c r="I144" s="442"/>
      <c r="J144" s="442"/>
      <c r="K144" s="442"/>
      <c r="L144" s="442"/>
      <c r="M144" s="442"/>
      <c r="N144" s="442"/>
      <c r="O144" s="442"/>
      <c r="P144" s="442"/>
      <c r="Q144" s="442"/>
      <c r="R144" s="442"/>
      <c r="S144" s="442"/>
      <c r="T144" s="442"/>
      <c r="U144" s="442"/>
      <c r="V144" s="442"/>
      <c r="W144" s="442"/>
      <c r="X144" s="442"/>
      <c r="Y144" s="160"/>
      <c r="Z144" s="154"/>
    </row>
    <row r="145" spans="2:29" s="155" customFormat="1" ht="21.95" customHeight="1">
      <c r="C145" s="208" t="s">
        <v>5</v>
      </c>
      <c r="D145" s="443" t="s">
        <v>129</v>
      </c>
      <c r="E145" s="444"/>
      <c r="F145" s="444"/>
      <c r="G145" s="444"/>
      <c r="H145" s="444"/>
      <c r="I145" s="444"/>
      <c r="J145" s="444"/>
      <c r="K145" s="444"/>
      <c r="L145" s="444"/>
      <c r="M145" s="445"/>
      <c r="N145" s="208"/>
      <c r="O145" s="426" t="s">
        <v>130</v>
      </c>
      <c r="P145" s="427"/>
      <c r="Q145" s="427"/>
      <c r="R145" s="427"/>
      <c r="S145" s="427"/>
      <c r="T145" s="427"/>
      <c r="U145" s="427"/>
      <c r="V145" s="427"/>
      <c r="W145" s="427"/>
      <c r="X145" s="18"/>
      <c r="Y145" s="18"/>
      <c r="Z145" s="154"/>
    </row>
    <row r="146" spans="2:29" s="155" customFormat="1" ht="21.95" customHeight="1">
      <c r="C146" s="208"/>
      <c r="D146" s="446" t="s">
        <v>131</v>
      </c>
      <c r="E146" s="447"/>
      <c r="F146" s="447"/>
      <c r="G146" s="447"/>
      <c r="H146" s="447"/>
      <c r="I146" s="447"/>
      <c r="J146" s="447"/>
      <c r="K146" s="447"/>
      <c r="L146" s="447"/>
      <c r="M146" s="448"/>
      <c r="N146" s="208"/>
      <c r="O146" s="161" t="s">
        <v>132</v>
      </c>
      <c r="P146" s="162"/>
      <c r="Q146" s="25"/>
      <c r="R146" s="25"/>
      <c r="S146" s="25"/>
      <c r="T146" s="25"/>
      <c r="U146" s="25"/>
      <c r="V146" s="25"/>
      <c r="W146" s="25"/>
      <c r="X146" s="18"/>
      <c r="Y146" s="18"/>
      <c r="Z146" s="154"/>
    </row>
    <row r="147" spans="2:29" s="155" customFormat="1" ht="21.95" customHeight="1">
      <c r="C147" s="208"/>
      <c r="D147" s="443" t="s">
        <v>133</v>
      </c>
      <c r="E147" s="444"/>
      <c r="F147" s="444"/>
      <c r="G147" s="444"/>
      <c r="H147" s="444"/>
      <c r="I147" s="444"/>
      <c r="J147" s="444"/>
      <c r="K147" s="444"/>
      <c r="L147" s="444"/>
      <c r="M147" s="445"/>
      <c r="N147" s="208"/>
      <c r="O147" s="163" t="s">
        <v>134</v>
      </c>
      <c r="P147" s="153"/>
      <c r="Q147" s="18"/>
      <c r="R147" s="439"/>
      <c r="S147" s="440"/>
      <c r="T147" s="440"/>
      <c r="U147" s="440"/>
      <c r="V147" s="440"/>
      <c r="W147" s="441"/>
      <c r="X147" s="18"/>
      <c r="Y147" s="18"/>
      <c r="Z147" s="154"/>
    </row>
    <row r="148" spans="2:29" s="155" customFormat="1" ht="21.95" customHeight="1">
      <c r="C148" s="208"/>
      <c r="D148" s="426" t="s">
        <v>135</v>
      </c>
      <c r="E148" s="427"/>
      <c r="F148" s="427"/>
      <c r="G148" s="427"/>
      <c r="H148" s="427"/>
      <c r="I148" s="427"/>
      <c r="J148" s="427"/>
      <c r="K148" s="427"/>
      <c r="L148" s="427"/>
      <c r="M148" s="427"/>
      <c r="N148" s="18"/>
      <c r="O148" s="159" t="s">
        <v>119</v>
      </c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154"/>
    </row>
    <row r="149" spans="2:29" s="155" customFormat="1" ht="9" customHeight="1">
      <c r="C149" s="15"/>
      <c r="D149" s="11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5"/>
      <c r="P149" s="164"/>
      <c r="Q149" s="164"/>
      <c r="R149" s="164"/>
      <c r="S149" s="164"/>
      <c r="T149" s="164"/>
      <c r="U149" s="164"/>
      <c r="V149" s="164"/>
      <c r="W149" s="164"/>
      <c r="X149" s="164"/>
      <c r="Y149" s="164"/>
      <c r="Z149" s="154"/>
    </row>
    <row r="150" spans="2:29" ht="24" customHeight="1">
      <c r="B150" s="16" t="s">
        <v>136</v>
      </c>
      <c r="C150" s="165"/>
      <c r="L150" s="166"/>
    </row>
    <row r="151" spans="2:29" s="19" customFormat="1" ht="24" customHeight="1">
      <c r="B151" s="16" t="s">
        <v>137</v>
      </c>
      <c r="C151" s="167"/>
      <c r="L151" s="168" t="s">
        <v>73</v>
      </c>
    </row>
    <row r="152" spans="2:29" ht="11.1" customHeight="1">
      <c r="C152" s="374" t="s">
        <v>74</v>
      </c>
      <c r="D152" s="374"/>
      <c r="E152" s="374"/>
      <c r="F152" s="428" t="s">
        <v>75</v>
      </c>
      <c r="G152" s="429"/>
      <c r="H152" s="429"/>
      <c r="I152" s="429"/>
      <c r="J152" s="429"/>
      <c r="K152" s="429"/>
      <c r="L152" s="429"/>
      <c r="M152" s="429"/>
      <c r="N152" s="429"/>
      <c r="O152" s="430"/>
      <c r="P152" s="381" t="s">
        <v>76</v>
      </c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</row>
    <row r="153" spans="2:29" s="19" customFormat="1" ht="11.1" customHeight="1">
      <c r="C153" s="374"/>
      <c r="D153" s="374"/>
      <c r="E153" s="374"/>
      <c r="F153" s="431"/>
      <c r="G153" s="432"/>
      <c r="H153" s="432"/>
      <c r="I153" s="432"/>
      <c r="J153" s="432"/>
      <c r="K153" s="432"/>
      <c r="L153" s="432"/>
      <c r="M153" s="432"/>
      <c r="N153" s="432"/>
      <c r="O153" s="433"/>
      <c r="P153" s="381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  <c r="AA153" s="142"/>
    </row>
    <row r="154" spans="2:29" s="19" customFormat="1" ht="21.95" customHeight="1">
      <c r="C154" s="400" t="s">
        <v>138</v>
      </c>
      <c r="D154" s="435" t="s">
        <v>139</v>
      </c>
      <c r="E154" s="436"/>
      <c r="F154" s="366" t="s">
        <v>140</v>
      </c>
      <c r="G154" s="367"/>
      <c r="H154" s="367"/>
      <c r="I154" s="367"/>
      <c r="J154" s="367"/>
      <c r="K154" s="367"/>
      <c r="L154" s="367"/>
      <c r="M154" s="367"/>
      <c r="N154" s="367"/>
      <c r="O154" s="368"/>
      <c r="P154" s="208" t="s">
        <v>5</v>
      </c>
      <c r="Q154" s="419" t="str">
        <f>IF(COUNTIF(P154:P157,"○")=0,"※24～27のうち該当する活動項目を全て選択してください。","")</f>
        <v/>
      </c>
      <c r="R154" s="420"/>
      <c r="S154" s="420"/>
      <c r="T154" s="420"/>
      <c r="U154" s="420"/>
      <c r="V154" s="420"/>
      <c r="W154" s="420"/>
      <c r="X154" s="420"/>
      <c r="Y154" s="170"/>
      <c r="Z154" s="170"/>
      <c r="AA154" s="170"/>
      <c r="AB154" s="170"/>
      <c r="AC154" s="171"/>
    </row>
    <row r="155" spans="2:29" s="19" customFormat="1" ht="21.95" customHeight="1">
      <c r="C155" s="434"/>
      <c r="D155" s="437"/>
      <c r="E155" s="438"/>
      <c r="F155" s="366" t="s">
        <v>141</v>
      </c>
      <c r="G155" s="367"/>
      <c r="H155" s="367"/>
      <c r="I155" s="367"/>
      <c r="J155" s="367"/>
      <c r="K155" s="367"/>
      <c r="L155" s="367"/>
      <c r="M155" s="367"/>
      <c r="N155" s="367"/>
      <c r="O155" s="368"/>
      <c r="P155" s="208" t="s">
        <v>5</v>
      </c>
      <c r="Q155" s="419"/>
      <c r="R155" s="420"/>
      <c r="S155" s="420"/>
      <c r="T155" s="420"/>
      <c r="U155" s="420"/>
      <c r="V155" s="420"/>
      <c r="W155" s="420"/>
      <c r="X155" s="420"/>
      <c r="Y155" s="170"/>
      <c r="Z155" s="170"/>
      <c r="AA155" s="170"/>
      <c r="AB155" s="170"/>
      <c r="AC155" s="171"/>
    </row>
    <row r="156" spans="2:29" s="19" customFormat="1" ht="21.95" customHeight="1">
      <c r="C156" s="434"/>
      <c r="D156" s="437"/>
      <c r="E156" s="438"/>
      <c r="F156" s="366" t="s">
        <v>142</v>
      </c>
      <c r="G156" s="367"/>
      <c r="H156" s="367"/>
      <c r="I156" s="367"/>
      <c r="J156" s="367"/>
      <c r="K156" s="367"/>
      <c r="L156" s="367"/>
      <c r="M156" s="367"/>
      <c r="N156" s="367"/>
      <c r="O156" s="368"/>
      <c r="P156" s="208" t="s">
        <v>5</v>
      </c>
      <c r="Q156" s="419"/>
      <c r="R156" s="420"/>
      <c r="S156" s="420"/>
      <c r="T156" s="420"/>
      <c r="U156" s="420"/>
      <c r="V156" s="420"/>
      <c r="W156" s="420"/>
      <c r="X156" s="420"/>
      <c r="Y156" s="170"/>
      <c r="Z156" s="170"/>
      <c r="AA156" s="170"/>
      <c r="AB156" s="170"/>
      <c r="AC156" s="171"/>
    </row>
    <row r="157" spans="2:29" s="19" customFormat="1" ht="21.95" customHeight="1">
      <c r="C157" s="434"/>
      <c r="D157" s="437"/>
      <c r="E157" s="438"/>
      <c r="F157" s="366" t="s">
        <v>143</v>
      </c>
      <c r="G157" s="367"/>
      <c r="H157" s="367"/>
      <c r="I157" s="367"/>
      <c r="J157" s="367"/>
      <c r="K157" s="367"/>
      <c r="L157" s="367"/>
      <c r="M157" s="367"/>
      <c r="N157" s="367"/>
      <c r="O157" s="368"/>
      <c r="P157" s="212" t="s">
        <v>5</v>
      </c>
      <c r="Q157" s="419"/>
      <c r="R157" s="420"/>
      <c r="S157" s="420"/>
      <c r="T157" s="420"/>
      <c r="U157" s="420"/>
      <c r="V157" s="420"/>
      <c r="W157" s="420"/>
      <c r="X157" s="420"/>
      <c r="Y157" s="170"/>
      <c r="Z157" s="170"/>
      <c r="AA157" s="170"/>
      <c r="AB157" s="170"/>
      <c r="AC157" s="171"/>
    </row>
    <row r="158" spans="2:29" s="19" customFormat="1" ht="21.95" customHeight="1">
      <c r="C158" s="434"/>
      <c r="D158" s="437"/>
      <c r="E158" s="438"/>
      <c r="F158" s="366" t="s">
        <v>144</v>
      </c>
      <c r="G158" s="367"/>
      <c r="H158" s="367"/>
      <c r="I158" s="367"/>
      <c r="J158" s="367"/>
      <c r="K158" s="367"/>
      <c r="L158" s="367"/>
      <c r="M158" s="367"/>
      <c r="N158" s="367"/>
      <c r="O158" s="368"/>
      <c r="P158" s="208" t="s">
        <v>5</v>
      </c>
      <c r="Q158" s="143" t="str">
        <f t="shared" ref="Q158" si="8">IF(P158="○","","※必ず選択してください。")</f>
        <v/>
      </c>
      <c r="R158" s="142"/>
      <c r="S158" s="142"/>
      <c r="T158" s="142"/>
      <c r="U158" s="142"/>
      <c r="V158" s="142"/>
      <c r="W158" s="142"/>
      <c r="X158" s="142"/>
      <c r="Y158" s="142"/>
      <c r="Z158" s="142"/>
      <c r="AA158" s="142"/>
    </row>
    <row r="159" spans="2:29" s="155" customFormat="1" ht="21.95" customHeight="1">
      <c r="C159" s="434"/>
      <c r="D159" s="421" t="s">
        <v>80</v>
      </c>
      <c r="E159" s="422"/>
      <c r="F159" s="423" t="s">
        <v>145</v>
      </c>
      <c r="G159" s="424"/>
      <c r="H159" s="424"/>
      <c r="I159" s="424"/>
      <c r="J159" s="424"/>
      <c r="K159" s="424"/>
      <c r="L159" s="424"/>
      <c r="M159" s="424"/>
      <c r="N159" s="424"/>
      <c r="O159" s="425"/>
      <c r="P159" s="413" t="s">
        <v>146</v>
      </c>
      <c r="Q159" s="414"/>
      <c r="R159" s="414"/>
      <c r="S159" s="414"/>
      <c r="T159" s="414"/>
      <c r="U159" s="414"/>
      <c r="V159" s="414"/>
      <c r="W159" s="415"/>
      <c r="X159" s="172"/>
      <c r="Y159" s="173"/>
      <c r="Z159" s="173"/>
      <c r="AA159" s="173"/>
    </row>
    <row r="160" spans="2:29" s="19" customFormat="1" ht="21.95" customHeight="1">
      <c r="C160" s="434"/>
      <c r="D160" s="401" t="s">
        <v>83</v>
      </c>
      <c r="E160" s="402"/>
      <c r="F160" s="366" t="s">
        <v>147</v>
      </c>
      <c r="G160" s="367"/>
      <c r="H160" s="367"/>
      <c r="I160" s="367"/>
      <c r="J160" s="367"/>
      <c r="K160" s="367"/>
      <c r="L160" s="367"/>
      <c r="M160" s="367"/>
      <c r="N160" s="367"/>
      <c r="O160" s="368"/>
      <c r="P160" s="413" t="s">
        <v>148</v>
      </c>
      <c r="Q160" s="414"/>
      <c r="R160" s="414"/>
      <c r="S160" s="414"/>
      <c r="T160" s="414"/>
      <c r="U160" s="414"/>
      <c r="V160" s="414"/>
      <c r="W160" s="415"/>
      <c r="X160" s="174"/>
    </row>
    <row r="161" spans="2:30" s="19" customFormat="1" ht="21.95" customHeight="1">
      <c r="C161" s="434"/>
      <c r="D161" s="403"/>
      <c r="E161" s="404"/>
      <c r="F161" s="366" t="s">
        <v>149</v>
      </c>
      <c r="G161" s="367"/>
      <c r="H161" s="367"/>
      <c r="I161" s="367"/>
      <c r="J161" s="367"/>
      <c r="K161" s="367"/>
      <c r="L161" s="367"/>
      <c r="M161" s="367"/>
      <c r="N161" s="367"/>
      <c r="O161" s="368"/>
      <c r="P161" s="413" t="s">
        <v>148</v>
      </c>
      <c r="Q161" s="414"/>
      <c r="R161" s="414"/>
      <c r="S161" s="414"/>
      <c r="T161" s="414"/>
      <c r="U161" s="414"/>
      <c r="V161" s="414"/>
      <c r="W161" s="415"/>
      <c r="X161" s="174"/>
    </row>
    <row r="162" spans="2:30" s="19" customFormat="1" ht="21.95" customHeight="1">
      <c r="C162" s="434"/>
      <c r="D162" s="403"/>
      <c r="E162" s="404"/>
      <c r="F162" s="366" t="s">
        <v>150</v>
      </c>
      <c r="G162" s="367"/>
      <c r="H162" s="367"/>
      <c r="I162" s="367"/>
      <c r="J162" s="367"/>
      <c r="K162" s="367"/>
      <c r="L162" s="367"/>
      <c r="M162" s="367"/>
      <c r="N162" s="367"/>
      <c r="O162" s="368"/>
      <c r="P162" s="413" t="s">
        <v>148</v>
      </c>
      <c r="Q162" s="414"/>
      <c r="R162" s="414"/>
      <c r="S162" s="414"/>
      <c r="T162" s="414"/>
      <c r="U162" s="414"/>
      <c r="V162" s="414"/>
      <c r="W162" s="415"/>
      <c r="X162" s="174"/>
    </row>
    <row r="163" spans="2:30" s="19" customFormat="1" ht="21.95" customHeight="1">
      <c r="C163" s="434"/>
      <c r="D163" s="403"/>
      <c r="E163" s="404"/>
      <c r="F163" s="366" t="s">
        <v>151</v>
      </c>
      <c r="G163" s="367"/>
      <c r="H163" s="367"/>
      <c r="I163" s="367"/>
      <c r="J163" s="367"/>
      <c r="K163" s="367"/>
      <c r="L163" s="367"/>
      <c r="M163" s="367"/>
      <c r="N163" s="367"/>
      <c r="O163" s="368"/>
      <c r="P163" s="621" t="s">
        <v>148</v>
      </c>
      <c r="Q163" s="622"/>
      <c r="R163" s="622"/>
      <c r="S163" s="622"/>
      <c r="T163" s="622"/>
      <c r="U163" s="622"/>
      <c r="V163" s="622"/>
      <c r="W163" s="623"/>
      <c r="X163" s="174"/>
    </row>
    <row r="164" spans="2:30" s="19" customFormat="1" ht="21.95" customHeight="1">
      <c r="C164" s="398" t="s">
        <v>152</v>
      </c>
      <c r="D164" s="401" t="s">
        <v>153</v>
      </c>
      <c r="E164" s="402"/>
      <c r="F164" s="366" t="s">
        <v>154</v>
      </c>
      <c r="G164" s="367"/>
      <c r="H164" s="367"/>
      <c r="I164" s="367"/>
      <c r="J164" s="367"/>
      <c r="K164" s="367"/>
      <c r="L164" s="367"/>
      <c r="M164" s="367"/>
      <c r="N164" s="367"/>
      <c r="O164" s="368"/>
      <c r="P164" s="213" t="s">
        <v>5</v>
      </c>
      <c r="Q164" s="389" t="str">
        <f>IF(COUNTIF(P164:P168,"○")=0,"※34～38のいずれかを選択してください。","")</f>
        <v/>
      </c>
      <c r="R164" s="390"/>
      <c r="S164" s="390"/>
      <c r="T164" s="390"/>
      <c r="U164" s="390"/>
      <c r="V164" s="390"/>
      <c r="W164" s="390"/>
      <c r="X164" s="390"/>
      <c r="Y164" s="147"/>
      <c r="Z164" s="147"/>
      <c r="AA164" s="147"/>
      <c r="AB164" s="147"/>
      <c r="AC164" s="171"/>
    </row>
    <row r="165" spans="2:30" s="19" customFormat="1" ht="21.95" customHeight="1">
      <c r="C165" s="399"/>
      <c r="D165" s="403"/>
      <c r="E165" s="404"/>
      <c r="F165" s="407" t="s">
        <v>155</v>
      </c>
      <c r="G165" s="408"/>
      <c r="H165" s="408"/>
      <c r="I165" s="408"/>
      <c r="J165" s="408"/>
      <c r="K165" s="408"/>
      <c r="L165" s="408"/>
      <c r="M165" s="408"/>
      <c r="N165" s="408"/>
      <c r="O165" s="409"/>
      <c r="P165" s="208" t="s">
        <v>5</v>
      </c>
      <c r="Q165" s="389"/>
      <c r="R165" s="390"/>
      <c r="S165" s="390"/>
      <c r="T165" s="390"/>
      <c r="U165" s="390"/>
      <c r="V165" s="390"/>
      <c r="W165" s="390"/>
      <c r="X165" s="390"/>
      <c r="Y165" s="147"/>
      <c r="Z165" s="147"/>
      <c r="AA165" s="147"/>
      <c r="AB165" s="147"/>
      <c r="AC165" s="171"/>
    </row>
    <row r="166" spans="2:30" s="19" customFormat="1" ht="21.95" customHeight="1">
      <c r="C166" s="399"/>
      <c r="D166" s="403"/>
      <c r="E166" s="404"/>
      <c r="F166" s="366" t="s">
        <v>156</v>
      </c>
      <c r="G166" s="367"/>
      <c r="H166" s="367"/>
      <c r="I166" s="367"/>
      <c r="J166" s="367"/>
      <c r="K166" s="367"/>
      <c r="L166" s="367"/>
      <c r="M166" s="367"/>
      <c r="N166" s="367"/>
      <c r="O166" s="368"/>
      <c r="P166" s="212" t="s">
        <v>5</v>
      </c>
      <c r="Q166" s="389"/>
      <c r="R166" s="390"/>
      <c r="S166" s="390"/>
      <c r="T166" s="390"/>
      <c r="U166" s="390"/>
      <c r="V166" s="390"/>
      <c r="W166" s="390"/>
      <c r="X166" s="390"/>
      <c r="Y166" s="147"/>
      <c r="Z166" s="147"/>
      <c r="AA166" s="147"/>
      <c r="AB166" s="147"/>
      <c r="AC166" s="171"/>
    </row>
    <row r="167" spans="2:30" s="19" customFormat="1" ht="36" customHeight="1">
      <c r="C167" s="399"/>
      <c r="D167" s="403"/>
      <c r="E167" s="404"/>
      <c r="F167" s="366" t="s">
        <v>157</v>
      </c>
      <c r="G167" s="367"/>
      <c r="H167" s="367"/>
      <c r="I167" s="367"/>
      <c r="J167" s="367"/>
      <c r="K167" s="367"/>
      <c r="L167" s="367"/>
      <c r="M167" s="367"/>
      <c r="N167" s="367"/>
      <c r="O167" s="368"/>
      <c r="P167" s="125"/>
      <c r="Q167" s="389"/>
      <c r="R167" s="390"/>
      <c r="S167" s="390"/>
      <c r="T167" s="390"/>
      <c r="U167" s="390"/>
      <c r="V167" s="390"/>
      <c r="W167" s="390"/>
      <c r="X167" s="390"/>
      <c r="Y167" s="147"/>
      <c r="Z167" s="147"/>
      <c r="AA167" s="147"/>
      <c r="AB167" s="147"/>
      <c r="AC167" s="171"/>
    </row>
    <row r="168" spans="2:30" s="19" customFormat="1" ht="21.95" customHeight="1">
      <c r="C168" s="399"/>
      <c r="D168" s="405"/>
      <c r="E168" s="406"/>
      <c r="F168" s="366" t="s">
        <v>158</v>
      </c>
      <c r="G168" s="367"/>
      <c r="H168" s="367"/>
      <c r="I168" s="367"/>
      <c r="J168" s="367"/>
      <c r="K168" s="367"/>
      <c r="L168" s="367"/>
      <c r="M168" s="367"/>
      <c r="N168" s="367"/>
      <c r="O168" s="368"/>
      <c r="P168" s="208"/>
      <c r="Q168" s="389"/>
      <c r="R168" s="390"/>
      <c r="S168" s="390"/>
      <c r="T168" s="390"/>
      <c r="U168" s="390"/>
      <c r="V168" s="390"/>
      <c r="W168" s="390"/>
      <c r="X168" s="390"/>
      <c r="Y168" s="147"/>
      <c r="Z168" s="147"/>
      <c r="AA168" s="147"/>
      <c r="AB168" s="147"/>
      <c r="AC168" s="171"/>
    </row>
    <row r="169" spans="2:30" s="19" customFormat="1" ht="36" customHeight="1">
      <c r="C169" s="399"/>
      <c r="D169" s="403" t="s">
        <v>83</v>
      </c>
      <c r="E169" s="404"/>
      <c r="F169" s="410" t="s">
        <v>428</v>
      </c>
      <c r="G169" s="411"/>
      <c r="H169" s="411"/>
      <c r="I169" s="411"/>
      <c r="J169" s="411"/>
      <c r="K169" s="411"/>
      <c r="L169" s="411"/>
      <c r="M169" s="411"/>
      <c r="N169" s="411"/>
      <c r="O169" s="412"/>
      <c r="P169" s="208" t="s">
        <v>5</v>
      </c>
      <c r="Q169" s="389" t="str">
        <f>IF(COUNTIF(P169:P172,"○")=0,"※実施する活動をプルダウンリストから選択し、○をしてください。","")</f>
        <v/>
      </c>
      <c r="R169" s="390"/>
      <c r="S169" s="390"/>
      <c r="T169" s="390"/>
      <c r="U169" s="390"/>
      <c r="V169" s="390"/>
      <c r="W169" s="390"/>
      <c r="X169" s="390"/>
      <c r="Y169" s="147"/>
      <c r="Z169" s="147"/>
      <c r="AA169" s="147"/>
      <c r="AB169" s="147"/>
      <c r="AC169" s="175"/>
    </row>
    <row r="170" spans="2:30" s="19" customFormat="1" ht="36" customHeight="1">
      <c r="C170" s="399"/>
      <c r="D170" s="403"/>
      <c r="E170" s="404"/>
      <c r="F170" s="624" t="s">
        <v>423</v>
      </c>
      <c r="G170" s="625"/>
      <c r="H170" s="625"/>
      <c r="I170" s="625"/>
      <c r="J170" s="625"/>
      <c r="K170" s="625"/>
      <c r="L170" s="625"/>
      <c r="M170" s="625"/>
      <c r="N170" s="625"/>
      <c r="O170" s="626"/>
      <c r="P170" s="212" t="s">
        <v>193</v>
      </c>
      <c r="Q170" s="389"/>
      <c r="R170" s="390"/>
      <c r="S170" s="390"/>
      <c r="T170" s="390"/>
      <c r="U170" s="390"/>
      <c r="V170" s="390"/>
      <c r="W170" s="390"/>
      <c r="X170" s="390"/>
      <c r="Y170" s="147"/>
      <c r="Z170" s="147"/>
      <c r="AA170" s="147"/>
      <c r="AB170" s="147"/>
      <c r="AC170" s="175"/>
    </row>
    <row r="171" spans="2:30" s="19" customFormat="1" ht="36" customHeight="1">
      <c r="C171" s="399"/>
      <c r="D171" s="403"/>
      <c r="E171" s="404"/>
      <c r="F171" s="624" t="s">
        <v>430</v>
      </c>
      <c r="G171" s="625"/>
      <c r="H171" s="625"/>
      <c r="I171" s="625"/>
      <c r="J171" s="625"/>
      <c r="K171" s="625"/>
      <c r="L171" s="625"/>
      <c r="M171" s="625"/>
      <c r="N171" s="625"/>
      <c r="O171" s="626"/>
      <c r="P171" s="212" t="s">
        <v>193</v>
      </c>
      <c r="Q171" s="389"/>
      <c r="R171" s="390"/>
      <c r="S171" s="390"/>
      <c r="T171" s="390"/>
      <c r="U171" s="390"/>
      <c r="V171" s="390"/>
      <c r="W171" s="390"/>
      <c r="X171" s="390"/>
      <c r="Y171" s="147"/>
      <c r="Z171" s="147"/>
      <c r="AA171" s="147"/>
      <c r="AB171" s="147"/>
      <c r="AC171" s="175"/>
    </row>
    <row r="172" spans="2:30" s="19" customFormat="1" ht="36" customHeight="1">
      <c r="C172" s="399"/>
      <c r="D172" s="403"/>
      <c r="E172" s="404"/>
      <c r="F172" s="391"/>
      <c r="G172" s="392"/>
      <c r="H172" s="392"/>
      <c r="I172" s="392"/>
      <c r="J172" s="392"/>
      <c r="K172" s="392"/>
      <c r="L172" s="392"/>
      <c r="M172" s="392"/>
      <c r="N172" s="392"/>
      <c r="O172" s="393"/>
      <c r="P172" s="125"/>
      <c r="Q172" s="389"/>
      <c r="R172" s="390"/>
      <c r="S172" s="390"/>
      <c r="T172" s="390"/>
      <c r="U172" s="390"/>
      <c r="V172" s="390"/>
      <c r="W172" s="390"/>
      <c r="X172" s="390"/>
      <c r="Y172" s="147"/>
      <c r="Z172" s="147"/>
      <c r="AA172" s="147"/>
      <c r="AB172" s="147"/>
      <c r="AC172" s="175"/>
    </row>
    <row r="173" spans="2:30" s="19" customFormat="1" ht="20.100000000000001" customHeight="1">
      <c r="C173" s="399"/>
      <c r="D173" s="405"/>
      <c r="E173" s="406"/>
      <c r="F173" s="394" t="s">
        <v>159</v>
      </c>
      <c r="G173" s="395"/>
      <c r="H173" s="395"/>
      <c r="I173" s="395"/>
      <c r="J173" s="395"/>
      <c r="K173" s="395"/>
      <c r="L173" s="395"/>
      <c r="M173" s="395"/>
      <c r="N173" s="395"/>
      <c r="O173" s="395"/>
      <c r="P173" s="396"/>
      <c r="Q173" s="176"/>
      <c r="R173" s="177"/>
      <c r="S173" s="177"/>
      <c r="T173" s="177"/>
      <c r="U173" s="177"/>
      <c r="V173" s="177"/>
      <c r="W173" s="177"/>
      <c r="X173" s="177"/>
      <c r="Y173" s="177"/>
      <c r="Z173" s="177"/>
      <c r="AA173" s="177"/>
    </row>
    <row r="174" spans="2:30" s="19" customFormat="1" ht="21.95" customHeight="1">
      <c r="C174" s="400"/>
      <c r="D174" s="397" t="s">
        <v>160</v>
      </c>
      <c r="E174" s="397"/>
      <c r="F174" s="366" t="s">
        <v>161</v>
      </c>
      <c r="G174" s="367"/>
      <c r="H174" s="367"/>
      <c r="I174" s="367"/>
      <c r="J174" s="367"/>
      <c r="K174" s="367"/>
      <c r="L174" s="367"/>
      <c r="M174" s="367"/>
      <c r="N174" s="367"/>
      <c r="O174" s="368"/>
      <c r="P174" s="205" t="s">
        <v>5</v>
      </c>
      <c r="Q174" s="143" t="str">
        <f t="shared" ref="Q174" si="9">IF(P174="○","","※必ず選択してください。")</f>
        <v/>
      </c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2:30" s="19" customFormat="1" ht="24" customHeight="1">
      <c r="B175" s="9" t="s">
        <v>162</v>
      </c>
      <c r="C175" s="167"/>
      <c r="E175" s="35"/>
      <c r="F175" s="164"/>
      <c r="G175" s="164"/>
      <c r="H175" s="164"/>
      <c r="I175" s="164"/>
      <c r="J175" s="164"/>
      <c r="K175" s="168" t="s">
        <v>163</v>
      </c>
      <c r="L175" s="11"/>
      <c r="Z175" s="164"/>
      <c r="AB175" s="164"/>
      <c r="AC175" s="35"/>
      <c r="AD175" s="35"/>
    </row>
    <row r="176" spans="2:30" ht="11.1" customHeight="1">
      <c r="C176" s="374" t="s">
        <v>74</v>
      </c>
      <c r="D176" s="374"/>
      <c r="E176" s="375" t="s">
        <v>75</v>
      </c>
      <c r="F176" s="376"/>
      <c r="G176" s="376"/>
      <c r="H176" s="376"/>
      <c r="I176" s="376"/>
      <c r="J176" s="376"/>
      <c r="K176" s="376"/>
      <c r="L176" s="376"/>
      <c r="M176" s="376"/>
      <c r="N176" s="376"/>
      <c r="O176" s="377"/>
      <c r="P176" s="381" t="s">
        <v>76</v>
      </c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382"/>
    </row>
    <row r="177" spans="2:28" s="19" customFormat="1" ht="11.1" customHeight="1">
      <c r="C177" s="374"/>
      <c r="D177" s="374"/>
      <c r="E177" s="378"/>
      <c r="F177" s="379"/>
      <c r="G177" s="379"/>
      <c r="H177" s="379"/>
      <c r="I177" s="379"/>
      <c r="J177" s="379"/>
      <c r="K177" s="379"/>
      <c r="L177" s="379"/>
      <c r="M177" s="379"/>
      <c r="N177" s="379"/>
      <c r="O177" s="380"/>
      <c r="P177" s="381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382"/>
    </row>
    <row r="178" spans="2:28" s="19" customFormat="1" ht="21.95" customHeight="1">
      <c r="C178" s="383" t="s">
        <v>164</v>
      </c>
      <c r="D178" s="384"/>
      <c r="E178" s="366" t="s">
        <v>165</v>
      </c>
      <c r="F178" s="367"/>
      <c r="G178" s="367"/>
      <c r="H178" s="367"/>
      <c r="I178" s="367"/>
      <c r="J178" s="367"/>
      <c r="K178" s="367"/>
      <c r="L178" s="367"/>
      <c r="M178" s="367"/>
      <c r="N178" s="367"/>
      <c r="O178" s="368"/>
      <c r="P178" s="208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75"/>
    </row>
    <row r="179" spans="2:28" s="19" customFormat="1" ht="21.95" customHeight="1">
      <c r="C179" s="385"/>
      <c r="D179" s="386"/>
      <c r="E179" s="366" t="s">
        <v>166</v>
      </c>
      <c r="F179" s="367"/>
      <c r="G179" s="367"/>
      <c r="H179" s="367"/>
      <c r="I179" s="367"/>
      <c r="J179" s="367"/>
      <c r="K179" s="367"/>
      <c r="L179" s="367"/>
      <c r="M179" s="367"/>
      <c r="N179" s="367"/>
      <c r="O179" s="368"/>
      <c r="P179" s="208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2:28" s="19" customFormat="1" ht="21.95" customHeight="1">
      <c r="C180" s="385"/>
      <c r="D180" s="386"/>
      <c r="E180" s="366" t="s">
        <v>167</v>
      </c>
      <c r="F180" s="367"/>
      <c r="G180" s="367"/>
      <c r="H180" s="367"/>
      <c r="I180" s="367"/>
      <c r="J180" s="367"/>
      <c r="K180" s="367"/>
      <c r="L180" s="367"/>
      <c r="M180" s="367"/>
      <c r="N180" s="367"/>
      <c r="O180" s="368"/>
      <c r="P180" s="208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2:28" s="19" customFormat="1" ht="21.95" customHeight="1">
      <c r="C181" s="385"/>
      <c r="D181" s="386"/>
      <c r="E181" s="366" t="s">
        <v>168</v>
      </c>
      <c r="F181" s="367"/>
      <c r="G181" s="367"/>
      <c r="H181" s="367"/>
      <c r="I181" s="367"/>
      <c r="J181" s="367"/>
      <c r="K181" s="367"/>
      <c r="L181" s="367"/>
      <c r="M181" s="367"/>
      <c r="N181" s="367"/>
      <c r="O181" s="368"/>
      <c r="P181" s="208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2:28" s="19" customFormat="1" ht="21.95" customHeight="1">
      <c r="C182" s="385"/>
      <c r="D182" s="386"/>
      <c r="E182" s="366" t="s">
        <v>169</v>
      </c>
      <c r="F182" s="367"/>
      <c r="G182" s="367"/>
      <c r="H182" s="367"/>
      <c r="I182" s="367"/>
      <c r="J182" s="367"/>
      <c r="K182" s="367"/>
      <c r="L182" s="367"/>
      <c r="M182" s="367"/>
      <c r="N182" s="367"/>
      <c r="O182" s="368"/>
      <c r="P182" s="208" t="s">
        <v>5</v>
      </c>
      <c r="Q182" s="143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2:28" s="19" customFormat="1" ht="21.95" customHeight="1">
      <c r="C183" s="385"/>
      <c r="D183" s="386"/>
      <c r="E183" s="366" t="s">
        <v>170</v>
      </c>
      <c r="F183" s="367"/>
      <c r="G183" s="367"/>
      <c r="H183" s="367"/>
      <c r="I183" s="367"/>
      <c r="J183" s="367"/>
      <c r="K183" s="367"/>
      <c r="L183" s="367"/>
      <c r="M183" s="367"/>
      <c r="N183" s="367"/>
      <c r="O183" s="368"/>
      <c r="P183" s="208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2:28" s="19" customFormat="1" ht="21.95" customHeight="1">
      <c r="C184" s="385"/>
      <c r="D184" s="386"/>
      <c r="E184" s="369" t="s">
        <v>171</v>
      </c>
      <c r="F184" s="370"/>
      <c r="G184" s="370"/>
      <c r="H184" s="370"/>
      <c r="I184" s="370"/>
      <c r="J184" s="370"/>
      <c r="K184" s="370"/>
      <c r="L184" s="370"/>
      <c r="M184" s="370"/>
      <c r="N184" s="370"/>
      <c r="O184" s="371"/>
      <c r="P184" s="208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2:28" s="19" customFormat="1" ht="21.95" customHeight="1">
      <c r="C185" s="385"/>
      <c r="D185" s="386"/>
      <c r="E185" s="369" t="s">
        <v>172</v>
      </c>
      <c r="F185" s="370"/>
      <c r="G185" s="370"/>
      <c r="H185" s="370"/>
      <c r="I185" s="370"/>
      <c r="J185" s="370"/>
      <c r="K185" s="370"/>
      <c r="L185" s="370"/>
      <c r="M185" s="370"/>
      <c r="N185" s="370"/>
      <c r="O185" s="371"/>
      <c r="P185" s="209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2:28" s="19" customFormat="1" ht="21.95" customHeight="1">
      <c r="C186" s="385"/>
      <c r="D186" s="386"/>
      <c r="E186" s="369" t="s">
        <v>173</v>
      </c>
      <c r="F186" s="370"/>
      <c r="G186" s="370"/>
      <c r="H186" s="370"/>
      <c r="I186" s="370"/>
      <c r="J186" s="370"/>
      <c r="K186" s="370"/>
      <c r="L186" s="370"/>
      <c r="M186" s="370"/>
      <c r="N186" s="370"/>
      <c r="O186" s="371"/>
      <c r="P186" s="144"/>
      <c r="Q186" s="143" t="str">
        <f>IF(P186="○","下の太枠内も記入してください。","")</f>
        <v/>
      </c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2:28" s="19" customFormat="1" ht="21.95" customHeight="1">
      <c r="C187" s="385"/>
      <c r="D187" s="386"/>
      <c r="E187" s="366" t="s">
        <v>174</v>
      </c>
      <c r="F187" s="367"/>
      <c r="G187" s="367"/>
      <c r="H187" s="367"/>
      <c r="I187" s="367"/>
      <c r="J187" s="367"/>
      <c r="K187" s="367"/>
      <c r="L187" s="367"/>
      <c r="M187" s="367"/>
      <c r="N187" s="367"/>
      <c r="O187" s="368"/>
      <c r="P187" s="209"/>
      <c r="Q187" s="143" t="str">
        <f>IF(P187="○","下の太枠内も記入してください。","")</f>
        <v/>
      </c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2:28" s="19" customFormat="1" ht="20.100000000000001" customHeight="1">
      <c r="C188" s="385"/>
      <c r="D188" s="386"/>
      <c r="E188" s="372" t="s">
        <v>159</v>
      </c>
      <c r="F188" s="372"/>
      <c r="G188" s="372"/>
      <c r="H188" s="372"/>
      <c r="I188" s="372"/>
      <c r="J188" s="372"/>
      <c r="K188" s="372"/>
      <c r="L188" s="372"/>
      <c r="M188" s="372"/>
      <c r="N188" s="372"/>
      <c r="O188" s="372"/>
      <c r="P188" s="373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2:28" s="19" customFormat="1" ht="21.95" customHeight="1">
      <c r="C189" s="387"/>
      <c r="D189" s="388"/>
      <c r="E189" s="359" t="s">
        <v>175</v>
      </c>
      <c r="F189" s="360"/>
      <c r="G189" s="360"/>
      <c r="H189" s="360"/>
      <c r="I189" s="360"/>
      <c r="J189" s="360"/>
      <c r="K189" s="360"/>
      <c r="L189" s="360"/>
      <c r="M189" s="360"/>
      <c r="N189" s="360"/>
      <c r="O189" s="361"/>
      <c r="P189" s="205" t="s">
        <v>5</v>
      </c>
      <c r="Q189" s="143" t="str">
        <f>IF(AND(P189="",COUNTIF(P178:P187,"○")),"※必ず選択してください。","")</f>
        <v/>
      </c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2:28" s="19" customFormat="1" ht="53.1" customHeight="1" thickBot="1">
      <c r="C190" s="362" t="s">
        <v>176</v>
      </c>
      <c r="D190" s="362"/>
      <c r="E190" s="362"/>
      <c r="F190" s="362"/>
      <c r="G190" s="362"/>
      <c r="H190" s="362"/>
      <c r="I190" s="362"/>
      <c r="J190" s="362"/>
      <c r="K190" s="362"/>
      <c r="L190" s="362"/>
      <c r="M190" s="362"/>
      <c r="N190" s="362"/>
      <c r="O190" s="362"/>
      <c r="P190" s="362"/>
      <c r="Q190" s="362"/>
      <c r="R190" s="362"/>
      <c r="S190" s="362"/>
      <c r="T190" s="362"/>
      <c r="U190" s="362"/>
      <c r="V190" s="362"/>
      <c r="W190" s="362"/>
      <c r="X190" s="362"/>
      <c r="Y190" s="178"/>
    </row>
    <row r="191" spans="2:28" s="151" customFormat="1" ht="55.5" customHeight="1">
      <c r="B191" s="179"/>
      <c r="C191" s="358" t="s">
        <v>177</v>
      </c>
      <c r="D191" s="358"/>
      <c r="E191" s="358"/>
      <c r="F191" s="358"/>
      <c r="G191" s="358"/>
      <c r="H191" s="358"/>
      <c r="I191" s="358"/>
      <c r="J191" s="358"/>
      <c r="K191" s="358"/>
      <c r="L191" s="358"/>
      <c r="M191" s="358"/>
      <c r="N191" s="358"/>
      <c r="O191" s="358"/>
      <c r="P191" s="358"/>
      <c r="Q191" s="358"/>
      <c r="R191" s="358"/>
      <c r="S191" s="358"/>
      <c r="T191" s="358"/>
      <c r="U191" s="358"/>
      <c r="V191" s="358"/>
      <c r="W191" s="358"/>
      <c r="X191" s="180"/>
      <c r="Y191" s="181"/>
    </row>
    <row r="192" spans="2:28" s="184" customFormat="1" ht="20.100000000000001" customHeight="1">
      <c r="B192" s="182"/>
      <c r="C192" s="363" t="s">
        <v>178</v>
      </c>
      <c r="D192" s="363"/>
      <c r="E192" s="363"/>
      <c r="F192" s="363"/>
      <c r="G192" s="363"/>
      <c r="H192" s="364"/>
      <c r="I192" s="206" t="s">
        <v>5</v>
      </c>
      <c r="J192" s="351" t="s">
        <v>179</v>
      </c>
      <c r="K192" s="352"/>
      <c r="L192" s="352"/>
      <c r="M192" s="352"/>
      <c r="N192" s="352"/>
      <c r="O192" s="352"/>
      <c r="P192" s="352"/>
      <c r="Q192" s="353"/>
      <c r="R192" s="365" t="s">
        <v>180</v>
      </c>
      <c r="S192" s="365"/>
      <c r="T192" s="365"/>
      <c r="U192" s="365"/>
      <c r="V192" s="365"/>
      <c r="W192" s="365"/>
      <c r="X192" s="183"/>
      <c r="AA192" s="185"/>
      <c r="AB192" s="35"/>
    </row>
    <row r="193" spans="2:36" s="184" customFormat="1" ht="20.100000000000001" customHeight="1">
      <c r="B193" s="182"/>
      <c r="C193" s="349" t="s">
        <v>181</v>
      </c>
      <c r="D193" s="349"/>
      <c r="E193" s="349"/>
      <c r="F193" s="349"/>
      <c r="G193" s="349"/>
      <c r="H193" s="350"/>
      <c r="I193" s="207"/>
      <c r="J193" s="351" t="s">
        <v>182</v>
      </c>
      <c r="K193" s="352"/>
      <c r="L193" s="352"/>
      <c r="M193" s="352"/>
      <c r="N193" s="352"/>
      <c r="O193" s="352"/>
      <c r="P193" s="352"/>
      <c r="Q193" s="353"/>
      <c r="R193" s="354"/>
      <c r="S193" s="355"/>
      <c r="T193" s="355"/>
      <c r="U193" s="355"/>
      <c r="V193" s="355"/>
      <c r="W193" s="356"/>
      <c r="X193" s="186"/>
      <c r="Y193" s="39"/>
      <c r="AE193" s="151"/>
      <c r="AF193" s="151"/>
      <c r="AG193" s="151"/>
      <c r="AH193" s="151"/>
      <c r="AI193" s="151"/>
      <c r="AJ193" s="151"/>
    </row>
    <row r="194" spans="2:36" s="184" customFormat="1" ht="9" customHeight="1" thickBot="1">
      <c r="B194" s="187"/>
      <c r="C194" s="188"/>
      <c r="D194" s="357"/>
      <c r="E194" s="357"/>
      <c r="F194" s="357"/>
      <c r="G194" s="357"/>
      <c r="H194" s="357"/>
      <c r="I194" s="357"/>
      <c r="J194" s="357"/>
      <c r="K194" s="357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189"/>
      <c r="W194" s="189"/>
      <c r="X194" s="190"/>
    </row>
    <row r="195" spans="2:36" s="184" customFormat="1" ht="9" customHeight="1" thickBot="1">
      <c r="B195" s="191"/>
      <c r="C195" s="192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</row>
    <row r="196" spans="2:36" s="184" customFormat="1" ht="47.1" customHeight="1">
      <c r="B196" s="193"/>
      <c r="C196" s="358" t="s">
        <v>183</v>
      </c>
      <c r="D196" s="358"/>
      <c r="E196" s="358"/>
      <c r="F196" s="358"/>
      <c r="G196" s="358"/>
      <c r="H196" s="358"/>
      <c r="I196" s="358"/>
      <c r="J196" s="358"/>
      <c r="K196" s="358"/>
      <c r="L196" s="358"/>
      <c r="M196" s="358"/>
      <c r="N196" s="358"/>
      <c r="O196" s="358"/>
      <c r="P196" s="358"/>
      <c r="Q196" s="358"/>
      <c r="R196" s="358"/>
      <c r="S196" s="358"/>
      <c r="T196" s="358"/>
      <c r="U196" s="358"/>
      <c r="V196" s="358"/>
      <c r="W196" s="358"/>
      <c r="X196" s="194"/>
    </row>
    <row r="197" spans="2:36" s="184" customFormat="1" ht="21.95" customHeight="1">
      <c r="B197" s="182"/>
      <c r="C197" s="192"/>
      <c r="D197" s="192" t="s">
        <v>184</v>
      </c>
      <c r="E197" s="84"/>
      <c r="F197" s="84"/>
      <c r="G197" s="84"/>
      <c r="H197" s="84"/>
      <c r="I197" s="627"/>
      <c r="J197" s="627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183"/>
    </row>
    <row r="198" spans="2:36" s="184" customFormat="1" ht="21.95" customHeight="1">
      <c r="B198" s="182"/>
      <c r="C198" s="192"/>
      <c r="D198" s="192" t="s">
        <v>185</v>
      </c>
      <c r="E198" s="84"/>
      <c r="F198" s="84"/>
      <c r="G198" s="84"/>
      <c r="H198" s="84"/>
      <c r="I198" s="627"/>
      <c r="J198" s="627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183"/>
    </row>
    <row r="199" spans="2:36" s="184" customFormat="1" ht="21.95" customHeight="1">
      <c r="B199" s="182"/>
      <c r="C199" s="192"/>
      <c r="D199" s="192" t="s">
        <v>186</v>
      </c>
      <c r="E199" s="84"/>
      <c r="F199" s="84"/>
      <c r="G199" s="84"/>
      <c r="H199" s="84"/>
      <c r="I199" s="627"/>
      <c r="J199" s="627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183"/>
    </row>
    <row r="200" spans="2:36" s="184" customFormat="1" ht="21.95" customHeight="1">
      <c r="B200" s="182"/>
      <c r="C200" s="192"/>
      <c r="D200" s="192" t="s">
        <v>187</v>
      </c>
      <c r="E200" s="84"/>
      <c r="F200" s="84"/>
      <c r="G200" s="84"/>
      <c r="H200" s="84"/>
      <c r="I200" s="627"/>
      <c r="J200" s="627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183"/>
    </row>
    <row r="201" spans="2:36" s="184" customFormat="1" ht="21.95" customHeight="1">
      <c r="B201" s="182"/>
      <c r="C201" s="192"/>
      <c r="D201" s="192" t="s">
        <v>188</v>
      </c>
      <c r="E201" s="84"/>
      <c r="F201" s="84"/>
      <c r="G201" s="84"/>
      <c r="H201" s="84"/>
      <c r="I201" s="627"/>
      <c r="J201" s="627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183"/>
    </row>
    <row r="202" spans="2:36" s="184" customFormat="1" ht="21.95" customHeight="1">
      <c r="B202" s="182"/>
      <c r="C202" s="192"/>
      <c r="D202" s="192" t="s">
        <v>189</v>
      </c>
      <c r="E202" s="84"/>
      <c r="F202" s="84"/>
      <c r="G202" s="84"/>
      <c r="H202" s="84"/>
      <c r="I202" s="627"/>
      <c r="J202" s="627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183"/>
    </row>
    <row r="203" spans="2:36" s="184" customFormat="1" ht="9" customHeight="1" thickBot="1">
      <c r="B203" s="187"/>
      <c r="C203" s="195"/>
      <c r="D203" s="196"/>
      <c r="E203" s="196"/>
      <c r="F203" s="196"/>
      <c r="G203" s="196"/>
      <c r="H203" s="196"/>
      <c r="I203" s="196"/>
      <c r="J203" s="196"/>
      <c r="K203" s="196"/>
      <c r="L203" s="196"/>
      <c r="M203" s="196"/>
      <c r="N203" s="196"/>
      <c r="O203" s="196"/>
      <c r="P203" s="196"/>
      <c r="Q203" s="196"/>
      <c r="R203" s="196"/>
      <c r="S203" s="196"/>
      <c r="T203" s="196"/>
      <c r="U203" s="196"/>
      <c r="V203" s="196"/>
      <c r="W203" s="196"/>
      <c r="X203" s="190"/>
    </row>
    <row r="204" spans="2:36" s="184" customFormat="1" ht="9" customHeight="1" thickBot="1">
      <c r="B204" s="19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</row>
    <row r="205" spans="2:36" s="184" customFormat="1" ht="47.1" customHeight="1">
      <c r="B205" s="193"/>
      <c r="C205" s="348" t="s">
        <v>190</v>
      </c>
      <c r="D205" s="348"/>
      <c r="E205" s="348"/>
      <c r="F205" s="348"/>
      <c r="G205" s="348"/>
      <c r="H205" s="348"/>
      <c r="I205" s="348"/>
      <c r="J205" s="348"/>
      <c r="K205" s="348"/>
      <c r="L205" s="348"/>
      <c r="M205" s="348"/>
      <c r="N205" s="348"/>
      <c r="O205" s="348"/>
      <c r="P205" s="348"/>
      <c r="Q205" s="348"/>
      <c r="R205" s="348"/>
      <c r="S205" s="348"/>
      <c r="T205" s="348"/>
      <c r="U205" s="348"/>
      <c r="V205" s="348"/>
      <c r="W205" s="348"/>
      <c r="X205" s="197"/>
      <c r="Y205" s="38"/>
    </row>
    <row r="206" spans="2:36" s="184" customFormat="1" ht="33" customHeight="1">
      <c r="B206" s="182"/>
      <c r="C206" s="344"/>
      <c r="D206" s="345"/>
      <c r="E206" s="345"/>
      <c r="F206" s="345"/>
      <c r="G206" s="345"/>
      <c r="H206" s="345"/>
      <c r="I206" s="345"/>
      <c r="J206" s="345"/>
      <c r="K206" s="345"/>
      <c r="L206" s="345"/>
      <c r="M206" s="345"/>
      <c r="N206" s="345"/>
      <c r="O206" s="345"/>
      <c r="P206" s="345"/>
      <c r="Q206" s="345"/>
      <c r="R206" s="345"/>
      <c r="S206" s="345"/>
      <c r="T206" s="345"/>
      <c r="U206" s="345"/>
      <c r="V206" s="345"/>
      <c r="W206" s="346"/>
      <c r="X206" s="198"/>
      <c r="Y206" s="38"/>
    </row>
    <row r="207" spans="2:36" s="184" customFormat="1" ht="9" customHeight="1" thickBot="1">
      <c r="B207" s="187"/>
      <c r="C207" s="199"/>
      <c r="D207" s="199"/>
      <c r="E207" s="199"/>
      <c r="F207" s="199"/>
      <c r="G207" s="199"/>
      <c r="H207" s="199"/>
      <c r="I207" s="199"/>
      <c r="J207" s="200"/>
      <c r="K207" s="201"/>
      <c r="L207" s="201"/>
      <c r="M207" s="201"/>
      <c r="N207" s="201"/>
      <c r="O207" s="201"/>
      <c r="P207" s="199"/>
      <c r="Q207" s="199"/>
      <c r="R207" s="199"/>
      <c r="S207" s="199"/>
      <c r="T207" s="199"/>
      <c r="U207" s="199"/>
      <c r="V207" s="199"/>
      <c r="W207" s="199"/>
      <c r="X207" s="202"/>
      <c r="Y207" s="38"/>
    </row>
    <row r="208" spans="2:36" s="184" customFormat="1" ht="9" customHeight="1">
      <c r="B208" s="191"/>
      <c r="C208" s="153"/>
      <c r="D208" s="153"/>
      <c r="E208" s="153"/>
      <c r="F208" s="153"/>
      <c r="G208" s="153"/>
      <c r="H208" s="153"/>
      <c r="I208" s="153"/>
      <c r="J208" s="38"/>
      <c r="K208" s="18"/>
      <c r="L208" s="18"/>
      <c r="M208" s="18"/>
      <c r="N208" s="18"/>
      <c r="O208" s="18"/>
      <c r="P208" s="153"/>
      <c r="Q208" s="153"/>
      <c r="R208" s="153"/>
      <c r="S208" s="153"/>
      <c r="T208" s="153"/>
      <c r="U208" s="153"/>
      <c r="V208" s="153"/>
      <c r="W208" s="153"/>
      <c r="X208" s="38"/>
      <c r="Y208" s="38"/>
    </row>
    <row r="209" spans="3:25" s="19" customFormat="1" ht="13.5" customHeight="1"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185"/>
      <c r="Y209" s="185"/>
    </row>
  </sheetData>
  <sheetProtection sheet="1" objects="1" scenarios="1"/>
  <dataConsolidate/>
  <mergeCells count="417">
    <mergeCell ref="C190:X190"/>
    <mergeCell ref="C191:W191"/>
    <mergeCell ref="C192:H192"/>
    <mergeCell ref="J192:Q192"/>
    <mergeCell ref="R192:W192"/>
    <mergeCell ref="E183:O183"/>
    <mergeCell ref="E184:O184"/>
    <mergeCell ref="E185:O185"/>
    <mergeCell ref="E186:O186"/>
    <mergeCell ref="E187:O187"/>
    <mergeCell ref="E188:P188"/>
    <mergeCell ref="C206:W206"/>
    <mergeCell ref="I198:J198"/>
    <mergeCell ref="I199:J199"/>
    <mergeCell ref="I200:J200"/>
    <mergeCell ref="I201:J201"/>
    <mergeCell ref="I202:J202"/>
    <mergeCell ref="C205:W205"/>
    <mergeCell ref="C193:H193"/>
    <mergeCell ref="J193:Q193"/>
    <mergeCell ref="R193:W193"/>
    <mergeCell ref="D194:K194"/>
    <mergeCell ref="C196:W196"/>
    <mergeCell ref="I197:J197"/>
    <mergeCell ref="C176:D177"/>
    <mergeCell ref="E176:O177"/>
    <mergeCell ref="P176:P177"/>
    <mergeCell ref="AB176:AB177"/>
    <mergeCell ref="C178:D189"/>
    <mergeCell ref="E178:O178"/>
    <mergeCell ref="E179:O179"/>
    <mergeCell ref="E180:O180"/>
    <mergeCell ref="E181:O181"/>
    <mergeCell ref="E182:O182"/>
    <mergeCell ref="E189:O189"/>
    <mergeCell ref="F173:P173"/>
    <mergeCell ref="D174:E174"/>
    <mergeCell ref="F174:O174"/>
    <mergeCell ref="Q169:X172"/>
    <mergeCell ref="F170:O170"/>
    <mergeCell ref="F171:O171"/>
    <mergeCell ref="F172:O172"/>
    <mergeCell ref="C164:C174"/>
    <mergeCell ref="D164:E168"/>
    <mergeCell ref="F164:O164"/>
    <mergeCell ref="Q164:X168"/>
    <mergeCell ref="F165:O165"/>
    <mergeCell ref="F166:O166"/>
    <mergeCell ref="F167:O167"/>
    <mergeCell ref="F168:O168"/>
    <mergeCell ref="D169:E173"/>
    <mergeCell ref="F169:O169"/>
    <mergeCell ref="D159:E159"/>
    <mergeCell ref="F159:O159"/>
    <mergeCell ref="P159:W159"/>
    <mergeCell ref="D148:M148"/>
    <mergeCell ref="C152:E153"/>
    <mergeCell ref="F152:O153"/>
    <mergeCell ref="P152:P153"/>
    <mergeCell ref="C154:C163"/>
    <mergeCell ref="D154:E158"/>
    <mergeCell ref="F154:O154"/>
    <mergeCell ref="D160:E163"/>
    <mergeCell ref="F160:O160"/>
    <mergeCell ref="P160:W160"/>
    <mergeCell ref="F161:O161"/>
    <mergeCell ref="P161:W161"/>
    <mergeCell ref="F162:O162"/>
    <mergeCell ref="P162:W162"/>
    <mergeCell ref="F163:O163"/>
    <mergeCell ref="P163:W163"/>
    <mergeCell ref="Q154:X157"/>
    <mergeCell ref="F155:O155"/>
    <mergeCell ref="F156:O156"/>
    <mergeCell ref="F157:O157"/>
    <mergeCell ref="F158:O158"/>
    <mergeCell ref="R142:W142"/>
    <mergeCell ref="C144:X144"/>
    <mergeCell ref="D145:M145"/>
    <mergeCell ref="O145:W145"/>
    <mergeCell ref="D146:M146"/>
    <mergeCell ref="D147:M147"/>
    <mergeCell ref="R147:W147"/>
    <mergeCell ref="E128:M128"/>
    <mergeCell ref="N128:U128"/>
    <mergeCell ref="C129:M129"/>
    <mergeCell ref="O133:X133"/>
    <mergeCell ref="R134:W134"/>
    <mergeCell ref="R137:W137"/>
    <mergeCell ref="V116:X125"/>
    <mergeCell ref="E117:M117"/>
    <mergeCell ref="E118:M118"/>
    <mergeCell ref="N118:U118"/>
    <mergeCell ref="D119:D121"/>
    <mergeCell ref="E119:M119"/>
    <mergeCell ref="E120:M120"/>
    <mergeCell ref="E121:M121"/>
    <mergeCell ref="N121:U121"/>
    <mergeCell ref="D122:D124"/>
    <mergeCell ref="C115:D115"/>
    <mergeCell ref="E115:M115"/>
    <mergeCell ref="N115:U115"/>
    <mergeCell ref="C116:C128"/>
    <mergeCell ref="D116:D118"/>
    <mergeCell ref="E116:M116"/>
    <mergeCell ref="E122:M122"/>
    <mergeCell ref="E123:M123"/>
    <mergeCell ref="N123:U123"/>
    <mergeCell ref="E124:M124"/>
    <mergeCell ref="N124:U124"/>
    <mergeCell ref="D125:D127"/>
    <mergeCell ref="E125:M125"/>
    <mergeCell ref="E126:M126"/>
    <mergeCell ref="N126:U126"/>
    <mergeCell ref="E127:M127"/>
    <mergeCell ref="N127:U127"/>
    <mergeCell ref="Q105:S105"/>
    <mergeCell ref="T105:V105"/>
    <mergeCell ref="C111:D112"/>
    <mergeCell ref="E111:M112"/>
    <mergeCell ref="N111:N112"/>
    <mergeCell ref="C113:D114"/>
    <mergeCell ref="E113:M113"/>
    <mergeCell ref="E114:M114"/>
    <mergeCell ref="C91:E91"/>
    <mergeCell ref="F94:H94"/>
    <mergeCell ref="C105:E105"/>
    <mergeCell ref="F105:H105"/>
    <mergeCell ref="I105:K105"/>
    <mergeCell ref="L105:N105"/>
    <mergeCell ref="P109:X109"/>
    <mergeCell ref="O87:S87"/>
    <mergeCell ref="T87:W87"/>
    <mergeCell ref="F90:J90"/>
    <mergeCell ref="K90:O90"/>
    <mergeCell ref="P90:T90"/>
    <mergeCell ref="U90:W91"/>
    <mergeCell ref="AB83:AC83"/>
    <mergeCell ref="D84:F84"/>
    <mergeCell ref="J84:M84"/>
    <mergeCell ref="AB84:AC84"/>
    <mergeCell ref="P85:U85"/>
    <mergeCell ref="AB85:AC85"/>
    <mergeCell ref="C81:I81"/>
    <mergeCell ref="J81:M81"/>
    <mergeCell ref="C82:M82"/>
    <mergeCell ref="O82:X84"/>
    <mergeCell ref="AB82:AC82"/>
    <mergeCell ref="C83:C84"/>
    <mergeCell ref="D83:F83"/>
    <mergeCell ref="G83:I84"/>
    <mergeCell ref="J83:M83"/>
    <mergeCell ref="C79:C80"/>
    <mergeCell ref="D79:F79"/>
    <mergeCell ref="G79:H79"/>
    <mergeCell ref="J79:M79"/>
    <mergeCell ref="AB79:AC79"/>
    <mergeCell ref="D80:F80"/>
    <mergeCell ref="G80:H80"/>
    <mergeCell ref="J80:M80"/>
    <mergeCell ref="AB80:AC80"/>
    <mergeCell ref="C77:C78"/>
    <mergeCell ref="D77:F77"/>
    <mergeCell ref="G77:H77"/>
    <mergeCell ref="J77:M77"/>
    <mergeCell ref="D78:F78"/>
    <mergeCell ref="G78:H78"/>
    <mergeCell ref="J78:M78"/>
    <mergeCell ref="P78:U78"/>
    <mergeCell ref="AB78:AD78"/>
    <mergeCell ref="O74:W76"/>
    <mergeCell ref="AB74:AE76"/>
    <mergeCell ref="C75:C76"/>
    <mergeCell ref="D75:F75"/>
    <mergeCell ref="G75:H75"/>
    <mergeCell ref="J75:M75"/>
    <mergeCell ref="D76:F76"/>
    <mergeCell ref="G76:H76"/>
    <mergeCell ref="J76:M76"/>
    <mergeCell ref="C68:I68"/>
    <mergeCell ref="J68:M68"/>
    <mergeCell ref="C69:M69"/>
    <mergeCell ref="C70:C71"/>
    <mergeCell ref="D70:F71"/>
    <mergeCell ref="G70:I71"/>
    <mergeCell ref="J70:M71"/>
    <mergeCell ref="D74:F74"/>
    <mergeCell ref="G74:I74"/>
    <mergeCell ref="J74:M74"/>
    <mergeCell ref="C66:C67"/>
    <mergeCell ref="D66:F66"/>
    <mergeCell ref="G66:H66"/>
    <mergeCell ref="J66:M66"/>
    <mergeCell ref="AB66:AC66"/>
    <mergeCell ref="D67:F67"/>
    <mergeCell ref="G67:H67"/>
    <mergeCell ref="J67:M67"/>
    <mergeCell ref="AB67:AC67"/>
    <mergeCell ref="C64:C65"/>
    <mergeCell ref="D64:F64"/>
    <mergeCell ref="G64:H64"/>
    <mergeCell ref="J64:M64"/>
    <mergeCell ref="AB64:AC64"/>
    <mergeCell ref="D65:F65"/>
    <mergeCell ref="G65:H65"/>
    <mergeCell ref="J65:M65"/>
    <mergeCell ref="AB65:AC65"/>
    <mergeCell ref="AB61:AD61"/>
    <mergeCell ref="C62:C63"/>
    <mergeCell ref="D62:F62"/>
    <mergeCell ref="G62:H62"/>
    <mergeCell ref="J62:M62"/>
    <mergeCell ref="AB62:AC62"/>
    <mergeCell ref="D63:F63"/>
    <mergeCell ref="G63:H63"/>
    <mergeCell ref="J63:M63"/>
    <mergeCell ref="AB63:AC63"/>
    <mergeCell ref="C55:I55"/>
    <mergeCell ref="J55:M55"/>
    <mergeCell ref="C56:M56"/>
    <mergeCell ref="C57:C58"/>
    <mergeCell ref="D57:F58"/>
    <mergeCell ref="G57:I58"/>
    <mergeCell ref="J57:M58"/>
    <mergeCell ref="O59:U59"/>
    <mergeCell ref="D61:F61"/>
    <mergeCell ref="G61:I61"/>
    <mergeCell ref="J61:M61"/>
    <mergeCell ref="C53:C54"/>
    <mergeCell ref="D53:F53"/>
    <mergeCell ref="G53:H53"/>
    <mergeCell ref="J53:M53"/>
    <mergeCell ref="AB53:AC53"/>
    <mergeCell ref="D54:F54"/>
    <mergeCell ref="G54:H54"/>
    <mergeCell ref="J54:M54"/>
    <mergeCell ref="AB54:AC54"/>
    <mergeCell ref="C51:C52"/>
    <mergeCell ref="D51:F51"/>
    <mergeCell ref="G51:H51"/>
    <mergeCell ref="J51:M51"/>
    <mergeCell ref="AB51:AC51"/>
    <mergeCell ref="D52:F52"/>
    <mergeCell ref="G52:H52"/>
    <mergeCell ref="J52:M52"/>
    <mergeCell ref="AB52:AC52"/>
    <mergeCell ref="O46:U46"/>
    <mergeCell ref="D48:F48"/>
    <mergeCell ref="G48:I48"/>
    <mergeCell ref="J48:M48"/>
    <mergeCell ref="AB48:AD48"/>
    <mergeCell ref="C49:C50"/>
    <mergeCell ref="D49:F49"/>
    <mergeCell ref="G49:H49"/>
    <mergeCell ref="J49:M49"/>
    <mergeCell ref="AB49:AC49"/>
    <mergeCell ref="D50:F50"/>
    <mergeCell ref="G50:H50"/>
    <mergeCell ref="J50:M50"/>
    <mergeCell ref="AB50:AC50"/>
    <mergeCell ref="C42:I42"/>
    <mergeCell ref="J42:M42"/>
    <mergeCell ref="C43:M43"/>
    <mergeCell ref="C44:C45"/>
    <mergeCell ref="D44:F45"/>
    <mergeCell ref="G44:I45"/>
    <mergeCell ref="J44:M45"/>
    <mergeCell ref="C40:C41"/>
    <mergeCell ref="D40:F40"/>
    <mergeCell ref="G40:H40"/>
    <mergeCell ref="J40:M40"/>
    <mergeCell ref="AB40:AC40"/>
    <mergeCell ref="D41:F41"/>
    <mergeCell ref="G41:H41"/>
    <mergeCell ref="J41:M41"/>
    <mergeCell ref="AB41:AC41"/>
    <mergeCell ref="C38:C39"/>
    <mergeCell ref="D38:F38"/>
    <mergeCell ref="G38:H38"/>
    <mergeCell ref="J38:M38"/>
    <mergeCell ref="AB38:AC38"/>
    <mergeCell ref="D39:F39"/>
    <mergeCell ref="G39:H39"/>
    <mergeCell ref="J39:M39"/>
    <mergeCell ref="P39:U39"/>
    <mergeCell ref="AB39:AC39"/>
    <mergeCell ref="O33:U33"/>
    <mergeCell ref="D35:F35"/>
    <mergeCell ref="G35:I35"/>
    <mergeCell ref="J35:M35"/>
    <mergeCell ref="O35:X37"/>
    <mergeCell ref="AB35:AD35"/>
    <mergeCell ref="C30:M30"/>
    <mergeCell ref="O30:Q31"/>
    <mergeCell ref="R30:R31"/>
    <mergeCell ref="T30:V31"/>
    <mergeCell ref="W30:W31"/>
    <mergeCell ref="C31:C32"/>
    <mergeCell ref="D31:F32"/>
    <mergeCell ref="G31:I32"/>
    <mergeCell ref="J31:M32"/>
    <mergeCell ref="C36:C37"/>
    <mergeCell ref="D36:F36"/>
    <mergeCell ref="G36:H36"/>
    <mergeCell ref="J36:M36"/>
    <mergeCell ref="AB36:AC36"/>
    <mergeCell ref="D37:F37"/>
    <mergeCell ref="G37:H37"/>
    <mergeCell ref="J37:M37"/>
    <mergeCell ref="AB37:AC37"/>
    <mergeCell ref="C29:I29"/>
    <mergeCell ref="J29:M29"/>
    <mergeCell ref="D26:F26"/>
    <mergeCell ref="G26:H26"/>
    <mergeCell ref="J26:M26"/>
    <mergeCell ref="AB26:AC26"/>
    <mergeCell ref="C27:C28"/>
    <mergeCell ref="D27:F27"/>
    <mergeCell ref="G27:H27"/>
    <mergeCell ref="J27:M27"/>
    <mergeCell ref="AB27:AC27"/>
    <mergeCell ref="D28:F28"/>
    <mergeCell ref="C25:C26"/>
    <mergeCell ref="D25:F25"/>
    <mergeCell ref="G25:H25"/>
    <mergeCell ref="J25:M25"/>
    <mergeCell ref="P25:X26"/>
    <mergeCell ref="AB25:AC25"/>
    <mergeCell ref="G28:H28"/>
    <mergeCell ref="J28:M28"/>
    <mergeCell ref="O28:Q28"/>
    <mergeCell ref="T28:V28"/>
    <mergeCell ref="AB28:AC28"/>
    <mergeCell ref="O22:X24"/>
    <mergeCell ref="AB22:AD22"/>
    <mergeCell ref="C23:C24"/>
    <mergeCell ref="D23:F23"/>
    <mergeCell ref="G23:H23"/>
    <mergeCell ref="J23:M23"/>
    <mergeCell ref="AB23:AC23"/>
    <mergeCell ref="D24:F24"/>
    <mergeCell ref="G24:H24"/>
    <mergeCell ref="J24:M24"/>
    <mergeCell ref="AB24:AC24"/>
    <mergeCell ref="C17:C18"/>
    <mergeCell ref="D17:F17"/>
    <mergeCell ref="G17:I18"/>
    <mergeCell ref="J17:M17"/>
    <mergeCell ref="D18:F18"/>
    <mergeCell ref="J18:M18"/>
    <mergeCell ref="D22:F22"/>
    <mergeCell ref="G22:I22"/>
    <mergeCell ref="J22:M22"/>
    <mergeCell ref="C15:I15"/>
    <mergeCell ref="J15:M15"/>
    <mergeCell ref="Z13:Z14"/>
    <mergeCell ref="AA13:AA14"/>
    <mergeCell ref="AB13:AB14"/>
    <mergeCell ref="AC13:AC14"/>
    <mergeCell ref="AD13:AD14"/>
    <mergeCell ref="AE13:AE14"/>
    <mergeCell ref="C16:M16"/>
    <mergeCell ref="P16:U16"/>
    <mergeCell ref="V16:W16"/>
    <mergeCell ref="D13:F13"/>
    <mergeCell ref="G13:H13"/>
    <mergeCell ref="J13:M13"/>
    <mergeCell ref="AA9:AA10"/>
    <mergeCell ref="D12:F12"/>
    <mergeCell ref="G12:H12"/>
    <mergeCell ref="J12:M12"/>
    <mergeCell ref="C13:C14"/>
    <mergeCell ref="AA11:AA12"/>
    <mergeCell ref="AB11:AB12"/>
    <mergeCell ref="AF13:AF14"/>
    <mergeCell ref="D14:F14"/>
    <mergeCell ref="G14:H14"/>
    <mergeCell ref="J14:M14"/>
    <mergeCell ref="AC11:AC12"/>
    <mergeCell ref="AD11:AD12"/>
    <mergeCell ref="AE11:AE12"/>
    <mergeCell ref="AF11:AF12"/>
    <mergeCell ref="C11:C12"/>
    <mergeCell ref="D11:F11"/>
    <mergeCell ref="G11:H11"/>
    <mergeCell ref="J11:M11"/>
    <mergeCell ref="O11:X14"/>
    <mergeCell ref="Z11:Z12"/>
    <mergeCell ref="C9:C10"/>
    <mergeCell ref="D9:F9"/>
    <mergeCell ref="G9:H9"/>
    <mergeCell ref="J9:M9"/>
    <mergeCell ref="Z9:Z10"/>
    <mergeCell ref="C2:W2"/>
    <mergeCell ref="C4:I4"/>
    <mergeCell ref="G6:X6"/>
    <mergeCell ref="AA6:AC6"/>
    <mergeCell ref="AD6:AF6"/>
    <mergeCell ref="Z7:Z8"/>
    <mergeCell ref="AA7:AA8"/>
    <mergeCell ref="AB7:AB8"/>
    <mergeCell ref="AC7:AC8"/>
    <mergeCell ref="AD7:AD8"/>
    <mergeCell ref="AE7:AE8"/>
    <mergeCell ref="AF7:AF8"/>
    <mergeCell ref="D8:F8"/>
    <mergeCell ref="G8:I8"/>
    <mergeCell ref="J8:M8"/>
    <mergeCell ref="O8:X10"/>
    <mergeCell ref="AB9:AB10"/>
    <mergeCell ref="AC9:AC10"/>
    <mergeCell ref="AD9:AD10"/>
    <mergeCell ref="AE9:AE10"/>
    <mergeCell ref="AF9:AF10"/>
    <mergeCell ref="D10:F10"/>
    <mergeCell ref="G10:H10"/>
    <mergeCell ref="J10:M10"/>
  </mergeCells>
  <phoneticPr fontId="3"/>
  <conditionalFormatting sqref="C206:W206">
    <cfRule type="expression" dxfId="3" priority="6">
      <formula>$P$187="○"</formula>
    </cfRule>
  </conditionalFormatting>
  <conditionalFormatting sqref="I197:I202">
    <cfRule type="expression" dxfId="2" priority="2">
      <formula>$P$186="○"</formula>
    </cfRule>
  </conditionalFormatting>
  <conditionalFormatting sqref="R193:W193">
    <cfRule type="expression" dxfId="1" priority="3">
      <formula>I193="○"</formula>
    </cfRule>
  </conditionalFormatting>
  <conditionalFormatting sqref="T87:W87">
    <cfRule type="expression" dxfId="0" priority="1">
      <formula>$W$85="○"</formula>
    </cfRule>
  </conditionalFormatting>
  <dataValidations count="6">
    <dataValidation type="list" allowBlank="1" showInputMessage="1" showErrorMessage="1" sqref="R193:W193" xr:uid="{F7213C35-767D-4E08-B5C2-888A9D506F92}">
      <formula1>E.高度な保全活動</formula1>
    </dataValidation>
    <dataValidation imeMode="off" allowBlank="1" showInputMessage="1" showErrorMessage="1" sqref="F94:H94 R91 M91:M92 H91:H92 V16:W16 F105 D17 P106:R106 T105 L105 J106:L106 D83" xr:uid="{0103DB43-3B00-4AE4-8EF6-5F7D2B26E1BA}"/>
    <dataValidation type="whole" imeMode="off" operator="greaterThanOrEqual" allowBlank="1" showInputMessage="1" showErrorMessage="1" error="小数点以下を切り捨て、整数で入力してください。" sqref="D66:F66 D23:F23 D25:F25 D27:F27 D36:F36 D38:F38 D40:F40 D49:F49 D51:F51 D53:F53 D62:F62 D64:F64 D75:F80" xr:uid="{42432E2C-3D8D-491E-94A8-FDCD804C84E5}">
      <formula1>0</formula1>
    </dataValidation>
    <dataValidation type="whole" operator="greaterThanOrEqual" allowBlank="1" showInputMessage="1" showErrorMessage="1" error="小数点以下を切り捨て、整数で記入してください。" sqref="D9:F14 D24 D26 D28 D37 D39 D41 D50 D52 D54 D63 D65 D67" xr:uid="{8409426E-E1A5-42BD-B41B-9BD1A13D3F09}">
      <formula1>0</formula1>
    </dataValidation>
    <dataValidation type="list" allowBlank="1" showInputMessage="1" showErrorMessage="1" sqref="W71 F96 J96 N96 R96 H98 K98 N125 P174:Q174 K100 N100 Q100 Q98 N113:N114 N98 H100 H102 C132:C134 N132:N134 C136:C138 N136:N137 C140:C143 N140:N142 C145:C148 N145:N147 P178:P187 W85 N129 N116:N117 N119:N120 N122 P189 P154:P158 W39 AA174 W28 R30 L4 I192:I193 W78 R28 W30 W32 W41 R43 R41 W43 W45 W52 W54 R56 R54 W56 W58 W65 W67 R69 R67 W69 P164:P172" xr:uid="{F8E6A271-6A60-4919-B0C3-145F7985AC0D}">
      <formula1>B.○か空白</formula1>
    </dataValidation>
    <dataValidation type="list" allowBlank="1" showInputMessage="1" showErrorMessage="1" sqref="R192:U192" xr:uid="{C3109976-DE16-4FB1-8AAC-4C0576E58C0B}">
      <formula1>D.農村環境保全活動のテーマ</formula1>
    </dataValidation>
  </dataValidations>
  <printOptions horizontalCentered="1"/>
  <pageMargins left="0.59055118110236227" right="0.31496062992125984" top="0.39370078740157483" bottom="0.39370078740157483" header="0.31496062992125984" footer="0"/>
  <pageSetup paperSize="9" scale="94" fitToHeight="0" orientation="portrait" r:id="rId1"/>
  <headerFooter>
    <oddFooter>&amp;C&amp;"メイリオ,レギュラー"&amp;10&amp;P/&amp;N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824B59-9442-45C7-AFCB-B000935F9472}">
          <x14:formula1>
            <xm:f>【選択肢】!$W$44:$W$63</xm:f>
          </x14:formula1>
          <xm:sqref>F169:O172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37804-BEA1-4B91-A8D9-F896B01E93DA}">
  <sheetPr>
    <pageSetUpPr fitToPage="1"/>
  </sheetPr>
  <dimension ref="B1:I101"/>
  <sheetViews>
    <sheetView showGridLines="0" zoomScale="40" zoomScaleNormal="40" workbookViewId="0">
      <selection activeCell="B1" sqref="B1:E1"/>
    </sheetView>
  </sheetViews>
  <sheetFormatPr defaultRowHeight="18"/>
  <cols>
    <col min="1" max="1" width="9" style="320" customWidth="1"/>
    <col min="2" max="2" width="21.625" style="320" customWidth="1"/>
    <col min="3" max="3" width="10.625" style="320" customWidth="1"/>
    <col min="4" max="4" width="24.625" style="320" customWidth="1"/>
    <col min="5" max="5" width="245.625" style="320" customWidth="1"/>
    <col min="6" max="257" width="9" style="320"/>
    <col min="258" max="258" width="21.625" style="320" customWidth="1"/>
    <col min="259" max="259" width="10.625" style="320" customWidth="1"/>
    <col min="260" max="260" width="24.625" style="320" customWidth="1"/>
    <col min="261" max="261" width="245.625" style="320" customWidth="1"/>
    <col min="262" max="513" width="9" style="320"/>
    <col min="514" max="514" width="21.625" style="320" customWidth="1"/>
    <col min="515" max="515" width="10.625" style="320" customWidth="1"/>
    <col min="516" max="516" width="24.625" style="320" customWidth="1"/>
    <col min="517" max="517" width="245.625" style="320" customWidth="1"/>
    <col min="518" max="769" width="9" style="320"/>
    <col min="770" max="770" width="21.625" style="320" customWidth="1"/>
    <col min="771" max="771" width="10.625" style="320" customWidth="1"/>
    <col min="772" max="772" width="24.625" style="320" customWidth="1"/>
    <col min="773" max="773" width="245.625" style="320" customWidth="1"/>
    <col min="774" max="1025" width="9" style="320"/>
    <col min="1026" max="1026" width="21.625" style="320" customWidth="1"/>
    <col min="1027" max="1027" width="10.625" style="320" customWidth="1"/>
    <col min="1028" max="1028" width="24.625" style="320" customWidth="1"/>
    <col min="1029" max="1029" width="245.625" style="320" customWidth="1"/>
    <col min="1030" max="1281" width="9" style="320"/>
    <col min="1282" max="1282" width="21.625" style="320" customWidth="1"/>
    <col min="1283" max="1283" width="10.625" style="320" customWidth="1"/>
    <col min="1284" max="1284" width="24.625" style="320" customWidth="1"/>
    <col min="1285" max="1285" width="245.625" style="320" customWidth="1"/>
    <col min="1286" max="1537" width="9" style="320"/>
    <col min="1538" max="1538" width="21.625" style="320" customWidth="1"/>
    <col min="1539" max="1539" width="10.625" style="320" customWidth="1"/>
    <col min="1540" max="1540" width="24.625" style="320" customWidth="1"/>
    <col min="1541" max="1541" width="245.625" style="320" customWidth="1"/>
    <col min="1542" max="1793" width="9" style="320"/>
    <col min="1794" max="1794" width="21.625" style="320" customWidth="1"/>
    <col min="1795" max="1795" width="10.625" style="320" customWidth="1"/>
    <col min="1796" max="1796" width="24.625" style="320" customWidth="1"/>
    <col min="1797" max="1797" width="245.625" style="320" customWidth="1"/>
    <col min="1798" max="2049" width="9" style="320"/>
    <col min="2050" max="2050" width="21.625" style="320" customWidth="1"/>
    <col min="2051" max="2051" width="10.625" style="320" customWidth="1"/>
    <col min="2052" max="2052" width="24.625" style="320" customWidth="1"/>
    <col min="2053" max="2053" width="245.625" style="320" customWidth="1"/>
    <col min="2054" max="2305" width="9" style="320"/>
    <col min="2306" max="2306" width="21.625" style="320" customWidth="1"/>
    <col min="2307" max="2307" width="10.625" style="320" customWidth="1"/>
    <col min="2308" max="2308" width="24.625" style="320" customWidth="1"/>
    <col min="2309" max="2309" width="245.625" style="320" customWidth="1"/>
    <col min="2310" max="2561" width="9" style="320"/>
    <col min="2562" max="2562" width="21.625" style="320" customWidth="1"/>
    <col min="2563" max="2563" width="10.625" style="320" customWidth="1"/>
    <col min="2564" max="2564" width="24.625" style="320" customWidth="1"/>
    <col min="2565" max="2565" width="245.625" style="320" customWidth="1"/>
    <col min="2566" max="2817" width="9" style="320"/>
    <col min="2818" max="2818" width="21.625" style="320" customWidth="1"/>
    <col min="2819" max="2819" width="10.625" style="320" customWidth="1"/>
    <col min="2820" max="2820" width="24.625" style="320" customWidth="1"/>
    <col min="2821" max="2821" width="245.625" style="320" customWidth="1"/>
    <col min="2822" max="3073" width="9" style="320"/>
    <col min="3074" max="3074" width="21.625" style="320" customWidth="1"/>
    <col min="3075" max="3075" width="10.625" style="320" customWidth="1"/>
    <col min="3076" max="3076" width="24.625" style="320" customWidth="1"/>
    <col min="3077" max="3077" width="245.625" style="320" customWidth="1"/>
    <col min="3078" max="3329" width="9" style="320"/>
    <col min="3330" max="3330" width="21.625" style="320" customWidth="1"/>
    <col min="3331" max="3331" width="10.625" style="320" customWidth="1"/>
    <col min="3332" max="3332" width="24.625" style="320" customWidth="1"/>
    <col min="3333" max="3333" width="245.625" style="320" customWidth="1"/>
    <col min="3334" max="3585" width="9" style="320"/>
    <col min="3586" max="3586" width="21.625" style="320" customWidth="1"/>
    <col min="3587" max="3587" width="10.625" style="320" customWidth="1"/>
    <col min="3588" max="3588" width="24.625" style="320" customWidth="1"/>
    <col min="3589" max="3589" width="245.625" style="320" customWidth="1"/>
    <col min="3590" max="3841" width="9" style="320"/>
    <col min="3842" max="3842" width="21.625" style="320" customWidth="1"/>
    <col min="3843" max="3843" width="10.625" style="320" customWidth="1"/>
    <col min="3844" max="3844" width="24.625" style="320" customWidth="1"/>
    <col min="3845" max="3845" width="245.625" style="320" customWidth="1"/>
    <col min="3846" max="4097" width="9" style="320"/>
    <col min="4098" max="4098" width="21.625" style="320" customWidth="1"/>
    <col min="4099" max="4099" width="10.625" style="320" customWidth="1"/>
    <col min="4100" max="4100" width="24.625" style="320" customWidth="1"/>
    <col min="4101" max="4101" width="245.625" style="320" customWidth="1"/>
    <col min="4102" max="4353" width="9" style="320"/>
    <col min="4354" max="4354" width="21.625" style="320" customWidth="1"/>
    <col min="4355" max="4355" width="10.625" style="320" customWidth="1"/>
    <col min="4356" max="4356" width="24.625" style="320" customWidth="1"/>
    <col min="4357" max="4357" width="245.625" style="320" customWidth="1"/>
    <col min="4358" max="4609" width="9" style="320"/>
    <col min="4610" max="4610" width="21.625" style="320" customWidth="1"/>
    <col min="4611" max="4611" width="10.625" style="320" customWidth="1"/>
    <col min="4612" max="4612" width="24.625" style="320" customWidth="1"/>
    <col min="4613" max="4613" width="245.625" style="320" customWidth="1"/>
    <col min="4614" max="4865" width="9" style="320"/>
    <col min="4866" max="4866" width="21.625" style="320" customWidth="1"/>
    <col min="4867" max="4867" width="10.625" style="320" customWidth="1"/>
    <col min="4868" max="4868" width="24.625" style="320" customWidth="1"/>
    <col min="4869" max="4869" width="245.625" style="320" customWidth="1"/>
    <col min="4870" max="5121" width="9" style="320"/>
    <col min="5122" max="5122" width="21.625" style="320" customWidth="1"/>
    <col min="5123" max="5123" width="10.625" style="320" customWidth="1"/>
    <col min="5124" max="5124" width="24.625" style="320" customWidth="1"/>
    <col min="5125" max="5125" width="245.625" style="320" customWidth="1"/>
    <col min="5126" max="5377" width="9" style="320"/>
    <col min="5378" max="5378" width="21.625" style="320" customWidth="1"/>
    <col min="5379" max="5379" width="10.625" style="320" customWidth="1"/>
    <col min="5380" max="5380" width="24.625" style="320" customWidth="1"/>
    <col min="5381" max="5381" width="245.625" style="320" customWidth="1"/>
    <col min="5382" max="5633" width="9" style="320"/>
    <col min="5634" max="5634" width="21.625" style="320" customWidth="1"/>
    <col min="5635" max="5635" width="10.625" style="320" customWidth="1"/>
    <col min="5636" max="5636" width="24.625" style="320" customWidth="1"/>
    <col min="5637" max="5637" width="245.625" style="320" customWidth="1"/>
    <col min="5638" max="5889" width="9" style="320"/>
    <col min="5890" max="5890" width="21.625" style="320" customWidth="1"/>
    <col min="5891" max="5891" width="10.625" style="320" customWidth="1"/>
    <col min="5892" max="5892" width="24.625" style="320" customWidth="1"/>
    <col min="5893" max="5893" width="245.625" style="320" customWidth="1"/>
    <col min="5894" max="6145" width="9" style="320"/>
    <col min="6146" max="6146" width="21.625" style="320" customWidth="1"/>
    <col min="6147" max="6147" width="10.625" style="320" customWidth="1"/>
    <col min="6148" max="6148" width="24.625" style="320" customWidth="1"/>
    <col min="6149" max="6149" width="245.625" style="320" customWidth="1"/>
    <col min="6150" max="6401" width="9" style="320"/>
    <col min="6402" max="6402" width="21.625" style="320" customWidth="1"/>
    <col min="6403" max="6403" width="10.625" style="320" customWidth="1"/>
    <col min="6404" max="6404" width="24.625" style="320" customWidth="1"/>
    <col min="6405" max="6405" width="245.625" style="320" customWidth="1"/>
    <col min="6406" max="6657" width="9" style="320"/>
    <col min="6658" max="6658" width="21.625" style="320" customWidth="1"/>
    <col min="6659" max="6659" width="10.625" style="320" customWidth="1"/>
    <col min="6660" max="6660" width="24.625" style="320" customWidth="1"/>
    <col min="6661" max="6661" width="245.625" style="320" customWidth="1"/>
    <col min="6662" max="6913" width="9" style="320"/>
    <col min="6914" max="6914" width="21.625" style="320" customWidth="1"/>
    <col min="6915" max="6915" width="10.625" style="320" customWidth="1"/>
    <col min="6916" max="6916" width="24.625" style="320" customWidth="1"/>
    <col min="6917" max="6917" width="245.625" style="320" customWidth="1"/>
    <col min="6918" max="7169" width="9" style="320"/>
    <col min="7170" max="7170" width="21.625" style="320" customWidth="1"/>
    <col min="7171" max="7171" width="10.625" style="320" customWidth="1"/>
    <col min="7172" max="7172" width="24.625" style="320" customWidth="1"/>
    <col min="7173" max="7173" width="245.625" style="320" customWidth="1"/>
    <col min="7174" max="7425" width="9" style="320"/>
    <col min="7426" max="7426" width="21.625" style="320" customWidth="1"/>
    <col min="7427" max="7427" width="10.625" style="320" customWidth="1"/>
    <col min="7428" max="7428" width="24.625" style="320" customWidth="1"/>
    <col min="7429" max="7429" width="245.625" style="320" customWidth="1"/>
    <col min="7430" max="7681" width="9" style="320"/>
    <col min="7682" max="7682" width="21.625" style="320" customWidth="1"/>
    <col min="7683" max="7683" width="10.625" style="320" customWidth="1"/>
    <col min="7684" max="7684" width="24.625" style="320" customWidth="1"/>
    <col min="7685" max="7685" width="245.625" style="320" customWidth="1"/>
    <col min="7686" max="7937" width="9" style="320"/>
    <col min="7938" max="7938" width="21.625" style="320" customWidth="1"/>
    <col min="7939" max="7939" width="10.625" style="320" customWidth="1"/>
    <col min="7940" max="7940" width="24.625" style="320" customWidth="1"/>
    <col min="7941" max="7941" width="245.625" style="320" customWidth="1"/>
    <col min="7942" max="8193" width="9" style="320"/>
    <col min="8194" max="8194" width="21.625" style="320" customWidth="1"/>
    <col min="8195" max="8195" width="10.625" style="320" customWidth="1"/>
    <col min="8196" max="8196" width="24.625" style="320" customWidth="1"/>
    <col min="8197" max="8197" width="245.625" style="320" customWidth="1"/>
    <col min="8198" max="8449" width="9" style="320"/>
    <col min="8450" max="8450" width="21.625" style="320" customWidth="1"/>
    <col min="8451" max="8451" width="10.625" style="320" customWidth="1"/>
    <col min="8452" max="8452" width="24.625" style="320" customWidth="1"/>
    <col min="8453" max="8453" width="245.625" style="320" customWidth="1"/>
    <col min="8454" max="8705" width="9" style="320"/>
    <col min="8706" max="8706" width="21.625" style="320" customWidth="1"/>
    <col min="8707" max="8707" width="10.625" style="320" customWidth="1"/>
    <col min="8708" max="8708" width="24.625" style="320" customWidth="1"/>
    <col min="8709" max="8709" width="245.625" style="320" customWidth="1"/>
    <col min="8710" max="8961" width="9" style="320"/>
    <col min="8962" max="8962" width="21.625" style="320" customWidth="1"/>
    <col min="8963" max="8963" width="10.625" style="320" customWidth="1"/>
    <col min="8964" max="8964" width="24.625" style="320" customWidth="1"/>
    <col min="8965" max="8965" width="245.625" style="320" customWidth="1"/>
    <col min="8966" max="9217" width="9" style="320"/>
    <col min="9218" max="9218" width="21.625" style="320" customWidth="1"/>
    <col min="9219" max="9219" width="10.625" style="320" customWidth="1"/>
    <col min="9220" max="9220" width="24.625" style="320" customWidth="1"/>
    <col min="9221" max="9221" width="245.625" style="320" customWidth="1"/>
    <col min="9222" max="9473" width="9" style="320"/>
    <col min="9474" max="9474" width="21.625" style="320" customWidth="1"/>
    <col min="9475" max="9475" width="10.625" style="320" customWidth="1"/>
    <col min="9476" max="9476" width="24.625" style="320" customWidth="1"/>
    <col min="9477" max="9477" width="245.625" style="320" customWidth="1"/>
    <col min="9478" max="9729" width="9" style="320"/>
    <col min="9730" max="9730" width="21.625" style="320" customWidth="1"/>
    <col min="9731" max="9731" width="10.625" style="320" customWidth="1"/>
    <col min="9732" max="9732" width="24.625" style="320" customWidth="1"/>
    <col min="9733" max="9733" width="245.625" style="320" customWidth="1"/>
    <col min="9734" max="9985" width="9" style="320"/>
    <col min="9986" max="9986" width="21.625" style="320" customWidth="1"/>
    <col min="9987" max="9987" width="10.625" style="320" customWidth="1"/>
    <col min="9988" max="9988" width="24.625" style="320" customWidth="1"/>
    <col min="9989" max="9989" width="245.625" style="320" customWidth="1"/>
    <col min="9990" max="10241" width="9" style="320"/>
    <col min="10242" max="10242" width="21.625" style="320" customWidth="1"/>
    <col min="10243" max="10243" width="10.625" style="320" customWidth="1"/>
    <col min="10244" max="10244" width="24.625" style="320" customWidth="1"/>
    <col min="10245" max="10245" width="245.625" style="320" customWidth="1"/>
    <col min="10246" max="10497" width="9" style="320"/>
    <col min="10498" max="10498" width="21.625" style="320" customWidth="1"/>
    <col min="10499" max="10499" width="10.625" style="320" customWidth="1"/>
    <col min="10500" max="10500" width="24.625" style="320" customWidth="1"/>
    <col min="10501" max="10501" width="245.625" style="320" customWidth="1"/>
    <col min="10502" max="10753" width="9" style="320"/>
    <col min="10754" max="10754" width="21.625" style="320" customWidth="1"/>
    <col min="10755" max="10755" width="10.625" style="320" customWidth="1"/>
    <col min="10756" max="10756" width="24.625" style="320" customWidth="1"/>
    <col min="10757" max="10757" width="245.625" style="320" customWidth="1"/>
    <col min="10758" max="11009" width="9" style="320"/>
    <col min="11010" max="11010" width="21.625" style="320" customWidth="1"/>
    <col min="11011" max="11011" width="10.625" style="320" customWidth="1"/>
    <col min="11012" max="11012" width="24.625" style="320" customWidth="1"/>
    <col min="11013" max="11013" width="245.625" style="320" customWidth="1"/>
    <col min="11014" max="11265" width="9" style="320"/>
    <col min="11266" max="11266" width="21.625" style="320" customWidth="1"/>
    <col min="11267" max="11267" width="10.625" style="320" customWidth="1"/>
    <col min="11268" max="11268" width="24.625" style="320" customWidth="1"/>
    <col min="11269" max="11269" width="245.625" style="320" customWidth="1"/>
    <col min="11270" max="11521" width="9" style="320"/>
    <col min="11522" max="11522" width="21.625" style="320" customWidth="1"/>
    <col min="11523" max="11523" width="10.625" style="320" customWidth="1"/>
    <col min="11524" max="11524" width="24.625" style="320" customWidth="1"/>
    <col min="11525" max="11525" width="245.625" style="320" customWidth="1"/>
    <col min="11526" max="11777" width="9" style="320"/>
    <col min="11778" max="11778" width="21.625" style="320" customWidth="1"/>
    <col min="11779" max="11779" width="10.625" style="320" customWidth="1"/>
    <col min="11780" max="11780" width="24.625" style="320" customWidth="1"/>
    <col min="11781" max="11781" width="245.625" style="320" customWidth="1"/>
    <col min="11782" max="12033" width="9" style="320"/>
    <col min="12034" max="12034" width="21.625" style="320" customWidth="1"/>
    <col min="12035" max="12035" width="10.625" style="320" customWidth="1"/>
    <col min="12036" max="12036" width="24.625" style="320" customWidth="1"/>
    <col min="12037" max="12037" width="245.625" style="320" customWidth="1"/>
    <col min="12038" max="12289" width="9" style="320"/>
    <col min="12290" max="12290" width="21.625" style="320" customWidth="1"/>
    <col min="12291" max="12291" width="10.625" style="320" customWidth="1"/>
    <col min="12292" max="12292" width="24.625" style="320" customWidth="1"/>
    <col min="12293" max="12293" width="245.625" style="320" customWidth="1"/>
    <col min="12294" max="12545" width="9" style="320"/>
    <col min="12546" max="12546" width="21.625" style="320" customWidth="1"/>
    <col min="12547" max="12547" width="10.625" style="320" customWidth="1"/>
    <col min="12548" max="12548" width="24.625" style="320" customWidth="1"/>
    <col min="12549" max="12549" width="245.625" style="320" customWidth="1"/>
    <col min="12550" max="12801" width="9" style="320"/>
    <col min="12802" max="12802" width="21.625" style="320" customWidth="1"/>
    <col min="12803" max="12803" width="10.625" style="320" customWidth="1"/>
    <col min="12804" max="12804" width="24.625" style="320" customWidth="1"/>
    <col min="12805" max="12805" width="245.625" style="320" customWidth="1"/>
    <col min="12806" max="13057" width="9" style="320"/>
    <col min="13058" max="13058" width="21.625" style="320" customWidth="1"/>
    <col min="13059" max="13059" width="10.625" style="320" customWidth="1"/>
    <col min="13060" max="13060" width="24.625" style="320" customWidth="1"/>
    <col min="13061" max="13061" width="245.625" style="320" customWidth="1"/>
    <col min="13062" max="13313" width="9" style="320"/>
    <col min="13314" max="13314" width="21.625" style="320" customWidth="1"/>
    <col min="13315" max="13315" width="10.625" style="320" customWidth="1"/>
    <col min="13316" max="13316" width="24.625" style="320" customWidth="1"/>
    <col min="13317" max="13317" width="245.625" style="320" customWidth="1"/>
    <col min="13318" max="13569" width="9" style="320"/>
    <col min="13570" max="13570" width="21.625" style="320" customWidth="1"/>
    <col min="13571" max="13571" width="10.625" style="320" customWidth="1"/>
    <col min="13572" max="13572" width="24.625" style="320" customWidth="1"/>
    <col min="13573" max="13573" width="245.625" style="320" customWidth="1"/>
    <col min="13574" max="13825" width="9" style="320"/>
    <col min="13826" max="13826" width="21.625" style="320" customWidth="1"/>
    <col min="13827" max="13827" width="10.625" style="320" customWidth="1"/>
    <col min="13828" max="13828" width="24.625" style="320" customWidth="1"/>
    <col min="13829" max="13829" width="245.625" style="320" customWidth="1"/>
    <col min="13830" max="14081" width="9" style="320"/>
    <col min="14082" max="14082" width="21.625" style="320" customWidth="1"/>
    <col min="14083" max="14083" width="10.625" style="320" customWidth="1"/>
    <col min="14084" max="14084" width="24.625" style="320" customWidth="1"/>
    <col min="14085" max="14085" width="245.625" style="320" customWidth="1"/>
    <col min="14086" max="14337" width="9" style="320"/>
    <col min="14338" max="14338" width="21.625" style="320" customWidth="1"/>
    <col min="14339" max="14339" width="10.625" style="320" customWidth="1"/>
    <col min="14340" max="14340" width="24.625" style="320" customWidth="1"/>
    <col min="14341" max="14341" width="245.625" style="320" customWidth="1"/>
    <col min="14342" max="14593" width="9" style="320"/>
    <col min="14594" max="14594" width="21.625" style="320" customWidth="1"/>
    <col min="14595" max="14595" width="10.625" style="320" customWidth="1"/>
    <col min="14596" max="14596" width="24.625" style="320" customWidth="1"/>
    <col min="14597" max="14597" width="245.625" style="320" customWidth="1"/>
    <col min="14598" max="14849" width="9" style="320"/>
    <col min="14850" max="14850" width="21.625" style="320" customWidth="1"/>
    <col min="14851" max="14851" width="10.625" style="320" customWidth="1"/>
    <col min="14852" max="14852" width="24.625" style="320" customWidth="1"/>
    <col min="14853" max="14853" width="245.625" style="320" customWidth="1"/>
    <col min="14854" max="15105" width="9" style="320"/>
    <col min="15106" max="15106" width="21.625" style="320" customWidth="1"/>
    <col min="15107" max="15107" width="10.625" style="320" customWidth="1"/>
    <col min="15108" max="15108" width="24.625" style="320" customWidth="1"/>
    <col min="15109" max="15109" width="245.625" style="320" customWidth="1"/>
    <col min="15110" max="15361" width="9" style="320"/>
    <col min="15362" max="15362" width="21.625" style="320" customWidth="1"/>
    <col min="15363" max="15363" width="10.625" style="320" customWidth="1"/>
    <col min="15364" max="15364" width="24.625" style="320" customWidth="1"/>
    <col min="15365" max="15365" width="245.625" style="320" customWidth="1"/>
    <col min="15366" max="15617" width="9" style="320"/>
    <col min="15618" max="15618" width="21.625" style="320" customWidth="1"/>
    <col min="15619" max="15619" width="10.625" style="320" customWidth="1"/>
    <col min="15620" max="15620" width="24.625" style="320" customWidth="1"/>
    <col min="15621" max="15621" width="245.625" style="320" customWidth="1"/>
    <col min="15622" max="15873" width="9" style="320"/>
    <col min="15874" max="15874" width="21.625" style="320" customWidth="1"/>
    <col min="15875" max="15875" width="10.625" style="320" customWidth="1"/>
    <col min="15876" max="15876" width="24.625" style="320" customWidth="1"/>
    <col min="15877" max="15877" width="245.625" style="320" customWidth="1"/>
    <col min="15878" max="16129" width="9" style="320"/>
    <col min="16130" max="16130" width="21.625" style="320" customWidth="1"/>
    <col min="16131" max="16131" width="10.625" style="320" customWidth="1"/>
    <col min="16132" max="16132" width="24.625" style="320" customWidth="1"/>
    <col min="16133" max="16133" width="245.625" style="320" customWidth="1"/>
    <col min="16134" max="16384" width="9" style="320"/>
  </cols>
  <sheetData>
    <row r="1" spans="2:9" ht="50.1" customHeight="1">
      <c r="B1" s="663" t="s">
        <v>443</v>
      </c>
      <c r="C1" s="663"/>
      <c r="D1" s="663"/>
      <c r="E1" s="663"/>
      <c r="F1" s="319"/>
      <c r="G1" s="319"/>
    </row>
    <row r="2" spans="2:9" ht="50.1" customHeight="1">
      <c r="B2" s="628" t="s">
        <v>444</v>
      </c>
      <c r="C2" s="629"/>
      <c r="D2" s="629"/>
      <c r="E2" s="630"/>
    </row>
    <row r="3" spans="2:9" ht="50.1" customHeight="1">
      <c r="B3" s="321" t="s">
        <v>445</v>
      </c>
      <c r="C3" s="321" t="s">
        <v>210</v>
      </c>
      <c r="D3" s="636" t="s">
        <v>446</v>
      </c>
      <c r="E3" s="636"/>
    </row>
    <row r="4" spans="2:9" ht="50.1" customHeight="1">
      <c r="B4" s="664" t="s">
        <v>447</v>
      </c>
      <c r="C4" s="322">
        <v>1</v>
      </c>
      <c r="D4" s="639" t="s">
        <v>448</v>
      </c>
      <c r="E4" s="639"/>
    </row>
    <row r="5" spans="2:9" ht="50.1" customHeight="1">
      <c r="B5" s="655"/>
      <c r="C5" s="322">
        <v>24</v>
      </c>
      <c r="D5" s="639" t="s">
        <v>449</v>
      </c>
      <c r="E5" s="639"/>
    </row>
    <row r="6" spans="2:9" ht="50.1" customHeight="1">
      <c r="B6" s="655"/>
      <c r="C6" s="322">
        <v>25</v>
      </c>
      <c r="D6" s="639" t="s">
        <v>450</v>
      </c>
      <c r="E6" s="639"/>
    </row>
    <row r="7" spans="2:9" ht="50.1" customHeight="1">
      <c r="B7" s="655"/>
      <c r="C7" s="322">
        <v>26</v>
      </c>
      <c r="D7" s="639" t="s">
        <v>451</v>
      </c>
      <c r="E7" s="639"/>
      <c r="H7" s="323"/>
      <c r="I7" s="324"/>
    </row>
    <row r="8" spans="2:9" ht="50.1" customHeight="1">
      <c r="B8" s="656"/>
      <c r="C8" s="325">
        <v>27</v>
      </c>
      <c r="D8" s="665" t="s">
        <v>452</v>
      </c>
      <c r="E8" s="665"/>
    </row>
    <row r="9" spans="2:9" ht="50.1" customHeight="1">
      <c r="B9" s="654" t="s">
        <v>453</v>
      </c>
      <c r="C9" s="322">
        <v>2</v>
      </c>
      <c r="D9" s="639" t="s">
        <v>454</v>
      </c>
      <c r="E9" s="639"/>
    </row>
    <row r="10" spans="2:9" ht="50.1" customHeight="1">
      <c r="B10" s="655"/>
      <c r="C10" s="322">
        <v>28</v>
      </c>
      <c r="D10" s="639" t="s">
        <v>455</v>
      </c>
      <c r="E10" s="639"/>
    </row>
    <row r="11" spans="2:9" ht="50.1" customHeight="1">
      <c r="B11" s="655"/>
      <c r="C11" s="326">
        <v>34</v>
      </c>
      <c r="D11" s="652" t="s">
        <v>456</v>
      </c>
      <c r="E11" s="652"/>
    </row>
    <row r="12" spans="2:9" ht="50.1" customHeight="1">
      <c r="B12" s="655"/>
      <c r="C12" s="322">
        <v>35</v>
      </c>
      <c r="D12" s="639" t="s">
        <v>457</v>
      </c>
      <c r="E12" s="639"/>
    </row>
    <row r="13" spans="2:9" ht="50.1" customHeight="1">
      <c r="B13" s="655"/>
      <c r="C13" s="326">
        <v>36</v>
      </c>
      <c r="D13" s="652" t="s">
        <v>458</v>
      </c>
      <c r="E13" s="652"/>
    </row>
    <row r="14" spans="2:9" ht="50.1" customHeight="1">
      <c r="B14" s="654" t="s">
        <v>80</v>
      </c>
      <c r="C14" s="327">
        <v>3</v>
      </c>
      <c r="D14" s="661" t="s">
        <v>459</v>
      </c>
      <c r="E14" s="328" t="s">
        <v>460</v>
      </c>
    </row>
    <row r="15" spans="2:9" ht="50.1" customHeight="1">
      <c r="B15" s="656"/>
      <c r="C15" s="327">
        <v>29</v>
      </c>
      <c r="D15" s="661"/>
      <c r="E15" s="328" t="s">
        <v>461</v>
      </c>
    </row>
    <row r="16" spans="2:9" ht="50.1" customHeight="1">
      <c r="B16" s="329" t="s">
        <v>279</v>
      </c>
      <c r="C16" s="322">
        <v>16</v>
      </c>
      <c r="D16" s="662" t="s">
        <v>462</v>
      </c>
      <c r="E16" s="662"/>
    </row>
    <row r="17" spans="2:5" ht="50.1" customHeight="1"/>
    <row r="18" spans="2:5" ht="50.1" customHeight="1">
      <c r="B18" s="628" t="s">
        <v>463</v>
      </c>
      <c r="C18" s="629"/>
      <c r="D18" s="629"/>
      <c r="E18" s="630"/>
    </row>
    <row r="19" spans="2:5" ht="50.1" customHeight="1">
      <c r="B19" s="321" t="s">
        <v>445</v>
      </c>
      <c r="C19" s="321" t="s">
        <v>210</v>
      </c>
      <c r="D19" s="636" t="s">
        <v>446</v>
      </c>
      <c r="E19" s="636"/>
    </row>
    <row r="20" spans="2:5" ht="50.1" customHeight="1">
      <c r="B20" s="649" t="s">
        <v>463</v>
      </c>
      <c r="C20" s="330">
        <v>200</v>
      </c>
      <c r="D20" s="640" t="s">
        <v>464</v>
      </c>
      <c r="E20" s="640"/>
    </row>
    <row r="21" spans="2:5" ht="50.1" customHeight="1">
      <c r="B21" s="650"/>
      <c r="C21" s="660">
        <v>300</v>
      </c>
      <c r="D21" s="639" t="s">
        <v>465</v>
      </c>
      <c r="E21" s="639"/>
    </row>
    <row r="22" spans="2:5" ht="50.1" customHeight="1">
      <c r="B22" s="651"/>
      <c r="C22" s="660"/>
      <c r="D22" s="640" t="s">
        <v>466</v>
      </c>
      <c r="E22" s="640"/>
    </row>
    <row r="23" spans="2:5" ht="50.1" customHeight="1">
      <c r="B23" s="331"/>
      <c r="C23" s="331"/>
      <c r="D23" s="332"/>
      <c r="E23" s="332"/>
    </row>
    <row r="24" spans="2:5" ht="50.1" customHeight="1">
      <c r="B24" s="628" t="s">
        <v>467</v>
      </c>
      <c r="C24" s="629"/>
      <c r="D24" s="629"/>
      <c r="E24" s="630"/>
    </row>
    <row r="25" spans="2:5" ht="50.1" customHeight="1">
      <c r="B25" s="321" t="s">
        <v>445</v>
      </c>
      <c r="C25" s="321" t="s">
        <v>210</v>
      </c>
      <c r="D25" s="636" t="s">
        <v>446</v>
      </c>
      <c r="E25" s="636"/>
    </row>
    <row r="26" spans="2:5" ht="50.1" customHeight="1">
      <c r="B26" s="329" t="s">
        <v>330</v>
      </c>
      <c r="C26" s="322">
        <v>17</v>
      </c>
      <c r="D26" s="659" t="s">
        <v>468</v>
      </c>
      <c r="E26" s="659"/>
    </row>
    <row r="27" spans="2:5" ht="50.1" customHeight="1">
      <c r="B27" s="333"/>
      <c r="C27" s="333"/>
      <c r="D27" s="333"/>
      <c r="E27" s="334"/>
    </row>
    <row r="28" spans="2:5" ht="50.1" customHeight="1">
      <c r="B28" s="628" t="s">
        <v>469</v>
      </c>
      <c r="C28" s="629"/>
      <c r="D28" s="629"/>
      <c r="E28" s="630"/>
    </row>
    <row r="29" spans="2:5" ht="50.1" customHeight="1">
      <c r="B29" s="321" t="s">
        <v>445</v>
      </c>
      <c r="C29" s="321" t="s">
        <v>210</v>
      </c>
      <c r="D29" s="636" t="s">
        <v>446</v>
      </c>
      <c r="E29" s="636"/>
    </row>
    <row r="30" spans="2:5" ht="50.1" customHeight="1">
      <c r="B30" s="649" t="s">
        <v>160</v>
      </c>
      <c r="C30" s="660">
        <v>51</v>
      </c>
      <c r="D30" s="659" t="s">
        <v>470</v>
      </c>
      <c r="E30" s="659"/>
    </row>
    <row r="31" spans="2:5" ht="50.1" customHeight="1">
      <c r="B31" s="650"/>
      <c r="C31" s="660"/>
      <c r="D31" s="640" t="s">
        <v>471</v>
      </c>
      <c r="E31" s="640"/>
    </row>
    <row r="32" spans="2:5" ht="50.1" customHeight="1">
      <c r="B32" s="335"/>
      <c r="C32" s="331"/>
      <c r="D32" s="332"/>
      <c r="E32" s="332"/>
    </row>
    <row r="33" spans="2:5" ht="50.1" customHeight="1">
      <c r="B33" s="628" t="s">
        <v>472</v>
      </c>
      <c r="C33" s="629"/>
      <c r="D33" s="629"/>
      <c r="E33" s="630"/>
    </row>
    <row r="34" spans="2:5" ht="50.1" customHeight="1">
      <c r="B34" s="321" t="s">
        <v>445</v>
      </c>
      <c r="C34" s="321" t="s">
        <v>210</v>
      </c>
      <c r="D34" s="636" t="s">
        <v>446</v>
      </c>
      <c r="E34" s="636"/>
    </row>
    <row r="35" spans="2:5" ht="50.1" customHeight="1">
      <c r="B35" s="654" t="s">
        <v>473</v>
      </c>
      <c r="C35" s="330">
        <v>4</v>
      </c>
      <c r="D35" s="640" t="s">
        <v>474</v>
      </c>
      <c r="E35" s="640"/>
    </row>
    <row r="36" spans="2:5" ht="50.1" customHeight="1">
      <c r="B36" s="655"/>
      <c r="C36" s="322">
        <v>5</v>
      </c>
      <c r="D36" s="639" t="s">
        <v>475</v>
      </c>
      <c r="E36" s="639"/>
    </row>
    <row r="37" spans="2:5" ht="50.1" customHeight="1">
      <c r="B37" s="655"/>
      <c r="C37" s="330">
        <v>6</v>
      </c>
      <c r="D37" s="640" t="s">
        <v>476</v>
      </c>
      <c r="E37" s="640"/>
    </row>
    <row r="38" spans="2:5" ht="50.1" customHeight="1">
      <c r="B38" s="656"/>
      <c r="C38" s="330">
        <v>30</v>
      </c>
      <c r="D38" s="658" t="s">
        <v>477</v>
      </c>
      <c r="E38" s="658"/>
    </row>
    <row r="39" spans="2:5" ht="50.1" customHeight="1">
      <c r="D39" s="323"/>
      <c r="E39" s="336"/>
    </row>
    <row r="40" spans="2:5" ht="50.1" customHeight="1">
      <c r="B40" s="628" t="s">
        <v>478</v>
      </c>
      <c r="C40" s="629"/>
      <c r="D40" s="629"/>
      <c r="E40" s="630"/>
    </row>
    <row r="41" spans="2:5" ht="50.1" customHeight="1">
      <c r="B41" s="321" t="s">
        <v>445</v>
      </c>
      <c r="C41" s="321" t="s">
        <v>210</v>
      </c>
      <c r="D41" s="636" t="s">
        <v>446</v>
      </c>
      <c r="E41" s="636"/>
    </row>
    <row r="42" spans="2:5" ht="50.1" customHeight="1">
      <c r="B42" s="654" t="s">
        <v>473</v>
      </c>
      <c r="C42" s="322">
        <v>7</v>
      </c>
      <c r="D42" s="639" t="s">
        <v>479</v>
      </c>
      <c r="E42" s="639"/>
    </row>
    <row r="43" spans="2:5" ht="50.1" customHeight="1">
      <c r="B43" s="655"/>
      <c r="C43" s="322">
        <v>8</v>
      </c>
      <c r="D43" s="639" t="s">
        <v>480</v>
      </c>
      <c r="E43" s="639"/>
    </row>
    <row r="44" spans="2:5" ht="50.1" customHeight="1">
      <c r="B44" s="655"/>
      <c r="C44" s="330">
        <v>9</v>
      </c>
      <c r="D44" s="640" t="s">
        <v>481</v>
      </c>
      <c r="E44" s="640"/>
    </row>
    <row r="45" spans="2:5" ht="50.1" customHeight="1">
      <c r="B45" s="655"/>
      <c r="C45" s="646">
        <v>31</v>
      </c>
      <c r="D45" s="652" t="s">
        <v>482</v>
      </c>
      <c r="E45" s="652"/>
    </row>
    <row r="46" spans="2:5" ht="50.1" customHeight="1">
      <c r="B46" s="655"/>
      <c r="C46" s="646"/>
      <c r="D46" s="657" t="s">
        <v>483</v>
      </c>
      <c r="E46" s="657"/>
    </row>
    <row r="47" spans="2:5" ht="50.1" customHeight="1">
      <c r="B47" s="656"/>
      <c r="C47" s="646"/>
      <c r="D47" s="653" t="s">
        <v>484</v>
      </c>
      <c r="E47" s="653"/>
    </row>
    <row r="48" spans="2:5" ht="50.1" customHeight="1">
      <c r="B48" s="333"/>
      <c r="C48" s="333"/>
      <c r="D48" s="333"/>
      <c r="E48" s="337"/>
    </row>
    <row r="49" spans="2:5" ht="50.1" customHeight="1">
      <c r="B49" s="628" t="s">
        <v>485</v>
      </c>
      <c r="C49" s="629"/>
      <c r="D49" s="629"/>
      <c r="E49" s="630"/>
    </row>
    <row r="50" spans="2:5" ht="50.1" customHeight="1">
      <c r="B50" s="321" t="s">
        <v>445</v>
      </c>
      <c r="C50" s="321" t="s">
        <v>210</v>
      </c>
      <c r="D50" s="636" t="s">
        <v>446</v>
      </c>
      <c r="E50" s="636"/>
    </row>
    <row r="51" spans="2:5" ht="50.1" customHeight="1">
      <c r="B51" s="649" t="s">
        <v>473</v>
      </c>
      <c r="C51" s="322">
        <v>10</v>
      </c>
      <c r="D51" s="639" t="s">
        <v>486</v>
      </c>
      <c r="E51" s="639"/>
    </row>
    <row r="52" spans="2:5" ht="50.1" customHeight="1">
      <c r="B52" s="650"/>
      <c r="C52" s="330">
        <v>12</v>
      </c>
      <c r="D52" s="640" t="s">
        <v>487</v>
      </c>
      <c r="E52" s="640"/>
    </row>
    <row r="53" spans="2:5" ht="50.1" customHeight="1">
      <c r="B53" s="651"/>
      <c r="C53" s="330">
        <v>32</v>
      </c>
      <c r="D53" s="640" t="s">
        <v>488</v>
      </c>
      <c r="E53" s="640"/>
    </row>
    <row r="54" spans="2:5" ht="50.1" customHeight="1">
      <c r="B54" s="323"/>
      <c r="C54" s="323"/>
      <c r="D54" s="323"/>
      <c r="E54" s="323"/>
    </row>
    <row r="55" spans="2:5" ht="50.1" customHeight="1">
      <c r="B55" s="628" t="s">
        <v>489</v>
      </c>
      <c r="C55" s="629"/>
      <c r="D55" s="629"/>
      <c r="E55" s="630"/>
    </row>
    <row r="56" spans="2:5" ht="50.1" customHeight="1">
      <c r="B56" s="321" t="s">
        <v>445</v>
      </c>
      <c r="C56" s="321" t="s">
        <v>210</v>
      </c>
      <c r="D56" s="636" t="s">
        <v>446</v>
      </c>
      <c r="E56" s="636"/>
    </row>
    <row r="57" spans="2:5" ht="50.1" customHeight="1">
      <c r="B57" s="649" t="s">
        <v>473</v>
      </c>
      <c r="C57" s="322">
        <v>13</v>
      </c>
      <c r="D57" s="639" t="s">
        <v>490</v>
      </c>
      <c r="E57" s="639"/>
    </row>
    <row r="58" spans="2:5" ht="50.1" customHeight="1">
      <c r="B58" s="650"/>
      <c r="C58" s="330">
        <v>14</v>
      </c>
      <c r="D58" s="640" t="s">
        <v>491</v>
      </c>
      <c r="E58" s="640"/>
    </row>
    <row r="59" spans="2:5" ht="50.1" customHeight="1">
      <c r="B59" s="650"/>
      <c r="C59" s="330">
        <v>15</v>
      </c>
      <c r="D59" s="640" t="s">
        <v>492</v>
      </c>
      <c r="E59" s="640"/>
    </row>
    <row r="60" spans="2:5" ht="50.1" customHeight="1">
      <c r="B60" s="650"/>
      <c r="C60" s="646">
        <v>33</v>
      </c>
      <c r="D60" s="652" t="s">
        <v>493</v>
      </c>
      <c r="E60" s="652"/>
    </row>
    <row r="61" spans="2:5" ht="50.1" customHeight="1">
      <c r="B61" s="651"/>
      <c r="C61" s="646"/>
      <c r="D61" s="653" t="s">
        <v>494</v>
      </c>
      <c r="E61" s="653"/>
    </row>
    <row r="62" spans="2:5" ht="50.1" customHeight="1"/>
    <row r="63" spans="2:5" ht="50.1" customHeight="1">
      <c r="B63" s="628" t="s">
        <v>217</v>
      </c>
      <c r="C63" s="629"/>
      <c r="D63" s="629"/>
      <c r="E63" s="630"/>
    </row>
    <row r="64" spans="2:5" ht="50.1" customHeight="1">
      <c r="B64" s="321" t="s">
        <v>445</v>
      </c>
      <c r="C64" s="321" t="s">
        <v>210</v>
      </c>
      <c r="D64" s="636" t="s">
        <v>446</v>
      </c>
      <c r="E64" s="636"/>
    </row>
    <row r="65" spans="2:5" ht="50.1" customHeight="1">
      <c r="B65" s="641" t="s">
        <v>473</v>
      </c>
      <c r="C65" s="330">
        <v>39</v>
      </c>
      <c r="D65" s="644" t="s">
        <v>495</v>
      </c>
      <c r="E65" s="644"/>
    </row>
    <row r="66" spans="2:5" ht="50.1" customHeight="1">
      <c r="B66" s="642"/>
      <c r="C66" s="330">
        <v>40</v>
      </c>
      <c r="D66" s="644" t="s">
        <v>496</v>
      </c>
      <c r="E66" s="644"/>
    </row>
    <row r="67" spans="2:5" ht="50.1" customHeight="1">
      <c r="B67" s="642"/>
      <c r="C67" s="646">
        <v>41</v>
      </c>
      <c r="D67" s="647" t="s">
        <v>497</v>
      </c>
      <c r="E67" s="647"/>
    </row>
    <row r="68" spans="2:5" ht="50.1" customHeight="1">
      <c r="B68" s="643"/>
      <c r="C68" s="646"/>
      <c r="D68" s="648" t="s">
        <v>498</v>
      </c>
      <c r="E68" s="648"/>
    </row>
    <row r="69" spans="2:5" ht="50.1" customHeight="1">
      <c r="B69" s="338"/>
      <c r="C69" s="338"/>
    </row>
    <row r="70" spans="2:5" ht="50.1" customHeight="1">
      <c r="B70" s="628" t="s">
        <v>499</v>
      </c>
      <c r="C70" s="629"/>
      <c r="D70" s="629"/>
      <c r="E70" s="630"/>
    </row>
    <row r="71" spans="2:5" ht="50.1" customHeight="1">
      <c r="B71" s="321" t="s">
        <v>445</v>
      </c>
      <c r="C71" s="321" t="s">
        <v>210</v>
      </c>
      <c r="D71" s="636" t="s">
        <v>446</v>
      </c>
      <c r="E71" s="636"/>
    </row>
    <row r="72" spans="2:5" ht="50.1" customHeight="1">
      <c r="B72" s="641" t="s">
        <v>473</v>
      </c>
      <c r="C72" s="322">
        <v>101</v>
      </c>
      <c r="D72" s="645" t="s">
        <v>500</v>
      </c>
      <c r="E72" s="645"/>
    </row>
    <row r="73" spans="2:5" ht="50.1" customHeight="1">
      <c r="B73" s="643"/>
      <c r="C73" s="330">
        <v>42</v>
      </c>
      <c r="D73" s="644" t="s">
        <v>501</v>
      </c>
      <c r="E73" s="644"/>
    </row>
    <row r="74" spans="2:5" ht="50.1" customHeight="1"/>
    <row r="75" spans="2:5" ht="50.1" customHeight="1">
      <c r="B75" s="628" t="s">
        <v>502</v>
      </c>
      <c r="C75" s="629"/>
      <c r="D75" s="629"/>
      <c r="E75" s="630"/>
    </row>
    <row r="76" spans="2:5" ht="50.1" customHeight="1">
      <c r="B76" s="321" t="s">
        <v>445</v>
      </c>
      <c r="C76" s="321" t="s">
        <v>210</v>
      </c>
      <c r="D76" s="636" t="s">
        <v>446</v>
      </c>
      <c r="E76" s="636"/>
    </row>
    <row r="77" spans="2:5" ht="50.1" customHeight="1">
      <c r="B77" s="641" t="s">
        <v>473</v>
      </c>
      <c r="C77" s="330">
        <v>45</v>
      </c>
      <c r="D77" s="644" t="s">
        <v>503</v>
      </c>
      <c r="E77" s="644"/>
    </row>
    <row r="78" spans="2:5" ht="50.1" customHeight="1">
      <c r="B78" s="642"/>
      <c r="C78" s="330">
        <v>46</v>
      </c>
      <c r="D78" s="644" t="s">
        <v>504</v>
      </c>
      <c r="E78" s="644"/>
    </row>
    <row r="79" spans="2:5" ht="50.1" customHeight="1">
      <c r="B79" s="643"/>
      <c r="C79" s="330">
        <v>47</v>
      </c>
      <c r="D79" s="644" t="s">
        <v>505</v>
      </c>
      <c r="E79" s="644"/>
    </row>
    <row r="80" spans="2:5" ht="50.1" customHeight="1"/>
    <row r="81" spans="2:5" ht="50.1" customHeight="1">
      <c r="B81" s="628" t="s">
        <v>506</v>
      </c>
      <c r="C81" s="629"/>
      <c r="D81" s="629"/>
      <c r="E81" s="630"/>
    </row>
    <row r="82" spans="2:5" ht="50.1" customHeight="1">
      <c r="B82" s="321" t="s">
        <v>445</v>
      </c>
      <c r="C82" s="321" t="s">
        <v>210</v>
      </c>
      <c r="D82" s="636" t="s">
        <v>446</v>
      </c>
      <c r="E82" s="636"/>
    </row>
    <row r="83" spans="2:5" ht="50.1" customHeight="1">
      <c r="B83" s="637" t="s">
        <v>385</v>
      </c>
      <c r="C83" s="322">
        <v>56</v>
      </c>
      <c r="D83" s="639" t="s">
        <v>507</v>
      </c>
      <c r="E83" s="639"/>
    </row>
    <row r="84" spans="2:5" ht="50.1" customHeight="1">
      <c r="B84" s="638"/>
      <c r="C84" s="339" t="s">
        <v>508</v>
      </c>
      <c r="D84" s="640" t="s">
        <v>509</v>
      </c>
      <c r="E84" s="640"/>
    </row>
    <row r="85" spans="2:5" ht="50.1" customHeight="1"/>
    <row r="86" spans="2:5" ht="50.1" customHeight="1">
      <c r="B86" s="628" t="s">
        <v>510</v>
      </c>
      <c r="C86" s="629"/>
      <c r="D86" s="629"/>
      <c r="E86" s="630"/>
    </row>
    <row r="87" spans="2:5" ht="50.1" customHeight="1">
      <c r="B87" s="340" t="s">
        <v>445</v>
      </c>
      <c r="C87" s="340" t="s">
        <v>210</v>
      </c>
      <c r="D87" s="631" t="s">
        <v>446</v>
      </c>
      <c r="E87" s="631"/>
    </row>
    <row r="88" spans="2:5" ht="50.1" customHeight="1">
      <c r="B88" s="341" t="s">
        <v>153</v>
      </c>
      <c r="C88" s="342">
        <v>37</v>
      </c>
      <c r="D88" s="632" t="s">
        <v>511</v>
      </c>
      <c r="E88" s="632"/>
    </row>
    <row r="89" spans="2:5" ht="50.1" customHeight="1">
      <c r="B89" s="341" t="s">
        <v>279</v>
      </c>
      <c r="C89" s="342">
        <v>103</v>
      </c>
      <c r="D89" s="632" t="s">
        <v>512</v>
      </c>
      <c r="E89" s="632"/>
    </row>
    <row r="90" spans="2:5" ht="50.1" customHeight="1">
      <c r="B90" s="323"/>
      <c r="C90" s="323"/>
      <c r="D90" s="323"/>
      <c r="E90" s="323"/>
    </row>
    <row r="91" spans="2:5" ht="50.1" customHeight="1">
      <c r="B91" s="628" t="s">
        <v>513</v>
      </c>
      <c r="C91" s="629"/>
      <c r="D91" s="629"/>
      <c r="E91" s="630"/>
    </row>
    <row r="92" spans="2:5" ht="50.1" customHeight="1">
      <c r="B92" s="340" t="s">
        <v>445</v>
      </c>
      <c r="C92" s="340" t="s">
        <v>210</v>
      </c>
      <c r="D92" s="631" t="s">
        <v>446</v>
      </c>
      <c r="E92" s="631"/>
    </row>
    <row r="93" spans="2:5" ht="50.1" customHeight="1">
      <c r="B93" s="341" t="s">
        <v>153</v>
      </c>
      <c r="C93" s="342">
        <v>34</v>
      </c>
      <c r="D93" s="632" t="s">
        <v>514</v>
      </c>
      <c r="E93" s="632"/>
    </row>
    <row r="94" spans="2:5" ht="50.1" customHeight="1">
      <c r="B94" s="633" t="s">
        <v>473</v>
      </c>
      <c r="C94" s="342">
        <v>104</v>
      </c>
      <c r="D94" s="632" t="s">
        <v>515</v>
      </c>
      <c r="E94" s="632"/>
    </row>
    <row r="95" spans="2:5" ht="50.1" customHeight="1">
      <c r="B95" s="634"/>
      <c r="C95" s="343">
        <v>105</v>
      </c>
      <c r="D95" s="632" t="s">
        <v>516</v>
      </c>
      <c r="E95" s="632"/>
    </row>
    <row r="96" spans="2:5" ht="50.1" customHeight="1">
      <c r="B96" s="634"/>
      <c r="C96" s="342">
        <v>106</v>
      </c>
      <c r="D96" s="632" t="s">
        <v>517</v>
      </c>
      <c r="E96" s="632"/>
    </row>
    <row r="97" spans="2:5" ht="50.1" customHeight="1">
      <c r="B97" s="635"/>
      <c r="C97" s="343">
        <v>107</v>
      </c>
      <c r="D97" s="632" t="s">
        <v>518</v>
      </c>
      <c r="E97" s="632"/>
    </row>
    <row r="98" spans="2:5" ht="50.1" customHeight="1">
      <c r="B98" s="323"/>
      <c r="C98" s="323"/>
      <c r="D98" s="323"/>
      <c r="E98" s="323"/>
    </row>
    <row r="99" spans="2:5" ht="50.1" customHeight="1">
      <c r="B99" s="628" t="s">
        <v>519</v>
      </c>
      <c r="C99" s="629"/>
      <c r="D99" s="629"/>
      <c r="E99" s="630"/>
    </row>
    <row r="100" spans="2:5" ht="50.1" customHeight="1">
      <c r="B100" s="340" t="s">
        <v>445</v>
      </c>
      <c r="C100" s="340" t="s">
        <v>210</v>
      </c>
      <c r="D100" s="631" t="s">
        <v>446</v>
      </c>
      <c r="E100" s="631"/>
    </row>
    <row r="101" spans="2:5" ht="50.1" customHeight="1">
      <c r="B101" s="342" t="s">
        <v>473</v>
      </c>
      <c r="C101" s="342">
        <v>102</v>
      </c>
      <c r="D101" s="632" t="s">
        <v>520</v>
      </c>
      <c r="E101" s="632"/>
    </row>
  </sheetData>
  <sheetProtection sheet="1" objects="1" scenarios="1"/>
  <mergeCells count="105">
    <mergeCell ref="B9:B13"/>
    <mergeCell ref="D9:E9"/>
    <mergeCell ref="D10:E10"/>
    <mergeCell ref="D11:E11"/>
    <mergeCell ref="D12:E12"/>
    <mergeCell ref="D13:E13"/>
    <mergeCell ref="B1:E1"/>
    <mergeCell ref="B2:E2"/>
    <mergeCell ref="D3:E3"/>
    <mergeCell ref="B4:B8"/>
    <mergeCell ref="D4:E4"/>
    <mergeCell ref="D5:E5"/>
    <mergeCell ref="D6:E6"/>
    <mergeCell ref="D7:E7"/>
    <mergeCell ref="D8:E8"/>
    <mergeCell ref="B14:B15"/>
    <mergeCell ref="D14:D15"/>
    <mergeCell ref="D16:E16"/>
    <mergeCell ref="B18:E18"/>
    <mergeCell ref="D19:E19"/>
    <mergeCell ref="B20:B22"/>
    <mergeCell ref="D20:E20"/>
    <mergeCell ref="C21:C22"/>
    <mergeCell ref="D21:E21"/>
    <mergeCell ref="D22:E22"/>
    <mergeCell ref="B33:E33"/>
    <mergeCell ref="D34:E34"/>
    <mergeCell ref="B35:B38"/>
    <mergeCell ref="D35:E35"/>
    <mergeCell ref="D36:E36"/>
    <mergeCell ref="D37:E37"/>
    <mergeCell ref="D38:E38"/>
    <mergeCell ref="B24:E24"/>
    <mergeCell ref="D25:E25"/>
    <mergeCell ref="D26:E26"/>
    <mergeCell ref="B28:E28"/>
    <mergeCell ref="D29:E29"/>
    <mergeCell ref="B30:B31"/>
    <mergeCell ref="C30:C31"/>
    <mergeCell ref="D30:E30"/>
    <mergeCell ref="D31:E31"/>
    <mergeCell ref="B49:E49"/>
    <mergeCell ref="D50:E50"/>
    <mergeCell ref="B51:B53"/>
    <mergeCell ref="D51:E51"/>
    <mergeCell ref="D52:E52"/>
    <mergeCell ref="D53:E53"/>
    <mergeCell ref="B40:E40"/>
    <mergeCell ref="D41:E41"/>
    <mergeCell ref="B42:B47"/>
    <mergeCell ref="D42:E42"/>
    <mergeCell ref="D43:E43"/>
    <mergeCell ref="D44:E44"/>
    <mergeCell ref="C45:C47"/>
    <mergeCell ref="D45:E45"/>
    <mergeCell ref="D46:E46"/>
    <mergeCell ref="D47:E47"/>
    <mergeCell ref="B55:E55"/>
    <mergeCell ref="D56:E56"/>
    <mergeCell ref="B57:B61"/>
    <mergeCell ref="D57:E57"/>
    <mergeCell ref="D58:E58"/>
    <mergeCell ref="D59:E59"/>
    <mergeCell ref="C60:C61"/>
    <mergeCell ref="D60:E60"/>
    <mergeCell ref="D61:E61"/>
    <mergeCell ref="B70:E70"/>
    <mergeCell ref="D71:E71"/>
    <mergeCell ref="B72:B73"/>
    <mergeCell ref="D72:E72"/>
    <mergeCell ref="D73:E73"/>
    <mergeCell ref="B75:E75"/>
    <mergeCell ref="B63:E63"/>
    <mergeCell ref="D64:E64"/>
    <mergeCell ref="B65:B68"/>
    <mergeCell ref="D65:E65"/>
    <mergeCell ref="D66:E66"/>
    <mergeCell ref="C67:C68"/>
    <mergeCell ref="D67:E67"/>
    <mergeCell ref="D68:E68"/>
    <mergeCell ref="D82:E82"/>
    <mergeCell ref="B83:B84"/>
    <mergeCell ref="D83:E83"/>
    <mergeCell ref="D84:E84"/>
    <mergeCell ref="B86:E86"/>
    <mergeCell ref="D87:E87"/>
    <mergeCell ref="D76:E76"/>
    <mergeCell ref="B77:B79"/>
    <mergeCell ref="D77:E77"/>
    <mergeCell ref="D78:E78"/>
    <mergeCell ref="D79:E79"/>
    <mergeCell ref="B81:E81"/>
    <mergeCell ref="B99:E99"/>
    <mergeCell ref="D100:E100"/>
    <mergeCell ref="D101:E101"/>
    <mergeCell ref="D88:E88"/>
    <mergeCell ref="D89:E89"/>
    <mergeCell ref="B91:E91"/>
    <mergeCell ref="D92:E92"/>
    <mergeCell ref="D93:E93"/>
    <mergeCell ref="B94:B97"/>
    <mergeCell ref="D94:E94"/>
    <mergeCell ref="D95:E95"/>
    <mergeCell ref="D96:E96"/>
    <mergeCell ref="D97:E97"/>
  </mergeCells>
  <phoneticPr fontId="3"/>
  <printOptions horizontalCentered="1"/>
  <pageMargins left="0.59055118110236227" right="0" top="0.39370078740157483" bottom="0.39370078740157483" header="0" footer="0"/>
  <pageSetup paperSize="9" scale="20" fitToHeight="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6A89-2580-4A85-B530-268F610B4E36}">
  <sheetPr codeName="Sheet30">
    <pageSetUpPr fitToPage="1"/>
  </sheetPr>
  <dimension ref="A1:Z245"/>
  <sheetViews>
    <sheetView showGridLines="0" view="pageBreakPreview" topLeftCell="L1" zoomScale="70" zoomScaleNormal="98" zoomScaleSheetLayoutView="70" workbookViewId="0">
      <selection activeCell="W61" sqref="W61"/>
    </sheetView>
  </sheetViews>
  <sheetFormatPr defaultColWidth="9" defaultRowHeight="16.5"/>
  <cols>
    <col min="1" max="1" width="7.375" style="218" bestFit="1" customWidth="1"/>
    <col min="2" max="2" width="23.75" style="218" customWidth="1"/>
    <col min="3" max="3" width="9.125" style="218" customWidth="1"/>
    <col min="4" max="4" width="21" style="218" customWidth="1"/>
    <col min="5" max="5" width="24.625" style="218" customWidth="1"/>
    <col min="6" max="10" width="9.5" style="218" customWidth="1"/>
    <col min="11" max="11" width="8.125" style="218" customWidth="1"/>
    <col min="12" max="12" width="29" style="218" customWidth="1"/>
    <col min="13" max="13" width="10.875" style="218" customWidth="1"/>
    <col min="14" max="16" width="19.125" style="218" customWidth="1"/>
    <col min="17" max="17" width="15.75" style="317" bestFit="1" customWidth="1"/>
    <col min="18" max="18" width="11.375" style="317" customWidth="1"/>
    <col min="19" max="19" width="25" style="317" customWidth="1"/>
    <col min="20" max="20" width="21.875" style="317" customWidth="1"/>
    <col min="21" max="21" width="48.125" style="317" customWidth="1"/>
    <col min="22" max="22" width="9" style="218" customWidth="1"/>
    <col min="23" max="23" width="36" style="218" customWidth="1"/>
    <col min="24" max="24" width="59.75" style="218" customWidth="1"/>
    <col min="25" max="25" width="24.625" style="218" customWidth="1"/>
    <col min="26" max="26" width="42" style="218" customWidth="1"/>
    <col min="27" max="27" width="7.125" style="218" customWidth="1"/>
    <col min="28" max="16384" width="9" style="218"/>
  </cols>
  <sheetData>
    <row r="1" spans="1:26" ht="42.75" customHeight="1">
      <c r="A1" s="671"/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214"/>
      <c r="P1" s="214"/>
      <c r="Q1" s="672" t="s">
        <v>195</v>
      </c>
      <c r="R1" s="672"/>
      <c r="S1" s="672"/>
      <c r="T1" s="672"/>
      <c r="U1" s="673"/>
      <c r="V1" s="674" t="s">
        <v>196</v>
      </c>
      <c r="W1" s="676" t="s">
        <v>197</v>
      </c>
      <c r="X1" s="215" t="s">
        <v>198</v>
      </c>
      <c r="Y1" s="216"/>
      <c r="Z1" s="217"/>
    </row>
    <row r="2" spans="1:26" ht="33">
      <c r="A2" s="219" t="s">
        <v>199</v>
      </c>
      <c r="B2" s="220" t="s">
        <v>200</v>
      </c>
      <c r="C2" s="219" t="s">
        <v>201</v>
      </c>
      <c r="D2" s="220" t="s">
        <v>202</v>
      </c>
      <c r="E2" s="221" t="s">
        <v>203</v>
      </c>
      <c r="F2" s="677" t="s">
        <v>204</v>
      </c>
      <c r="G2" s="678"/>
      <c r="H2" s="678"/>
      <c r="I2" s="678"/>
      <c r="J2" s="679"/>
      <c r="K2" s="219" t="s">
        <v>205</v>
      </c>
      <c r="L2" s="219" t="s">
        <v>206</v>
      </c>
      <c r="M2" s="222" t="s">
        <v>207</v>
      </c>
      <c r="N2" s="219" t="s">
        <v>208</v>
      </c>
      <c r="O2" s="223"/>
      <c r="P2" s="219" t="s">
        <v>209</v>
      </c>
      <c r="Q2" s="224" t="s">
        <v>211</v>
      </c>
      <c r="R2" s="225" t="s">
        <v>212</v>
      </c>
      <c r="S2" s="680" t="s">
        <v>213</v>
      </c>
      <c r="T2" s="681"/>
      <c r="U2" s="225" t="s">
        <v>214</v>
      </c>
      <c r="V2" s="675"/>
      <c r="W2" s="676"/>
      <c r="X2" s="226" t="s">
        <v>215</v>
      </c>
      <c r="Z2" s="227"/>
    </row>
    <row r="3" spans="1:26" ht="18" customHeight="1">
      <c r="A3" s="228" t="s">
        <v>216</v>
      </c>
      <c r="B3" s="229" t="s">
        <v>193</v>
      </c>
      <c r="C3" s="230" t="s">
        <v>193</v>
      </c>
      <c r="D3" s="229" t="s">
        <v>218</v>
      </c>
      <c r="E3" s="229" t="s">
        <v>219</v>
      </c>
      <c r="F3" s="230" t="s">
        <v>220</v>
      </c>
      <c r="G3" s="231" t="s">
        <v>221</v>
      </c>
      <c r="H3" s="232" t="s">
        <v>222</v>
      </c>
      <c r="I3" s="233"/>
      <c r="J3" s="233"/>
      <c r="K3" s="234" t="s">
        <v>223</v>
      </c>
      <c r="L3" s="228" t="s">
        <v>224</v>
      </c>
      <c r="M3" s="235">
        <v>1</v>
      </c>
      <c r="N3" s="228" t="s">
        <v>225</v>
      </c>
      <c r="P3" s="236" t="s">
        <v>193</v>
      </c>
      <c r="Q3" s="237">
        <v>200</v>
      </c>
      <c r="R3" s="238" t="s">
        <v>226</v>
      </c>
      <c r="S3" s="238" t="s">
        <v>227</v>
      </c>
      <c r="T3" s="238" t="s">
        <v>227</v>
      </c>
      <c r="U3" s="238" t="s">
        <v>228</v>
      </c>
      <c r="V3" s="239"/>
      <c r="X3" s="240" t="s">
        <v>229</v>
      </c>
      <c r="Y3" s="241"/>
      <c r="Z3" s="242"/>
    </row>
    <row r="4" spans="1:26" ht="18" customHeight="1">
      <c r="A4" s="243" t="s">
        <v>230</v>
      </c>
      <c r="B4" s="244"/>
      <c r="C4" s="245" t="s">
        <v>231</v>
      </c>
      <c r="D4" s="246" t="s">
        <v>180</v>
      </c>
      <c r="E4" s="246" t="s">
        <v>233</v>
      </c>
      <c r="F4" s="245" t="s">
        <v>234</v>
      </c>
      <c r="G4" s="247" t="s">
        <v>235</v>
      </c>
      <c r="H4" s="248" t="s">
        <v>236</v>
      </c>
      <c r="I4" s="249"/>
      <c r="J4" s="249"/>
      <c r="K4" s="250" t="s">
        <v>237</v>
      </c>
      <c r="L4" s="245" t="s">
        <v>238</v>
      </c>
      <c r="M4" s="251">
        <v>2</v>
      </c>
      <c r="N4" s="245" t="s">
        <v>239</v>
      </c>
      <c r="P4" s="236" t="s">
        <v>193</v>
      </c>
      <c r="Q4" s="237">
        <v>300</v>
      </c>
      <c r="R4" s="238" t="s">
        <v>226</v>
      </c>
      <c r="S4" s="238" t="s">
        <v>240</v>
      </c>
      <c r="T4" s="238" t="s">
        <v>240</v>
      </c>
      <c r="U4" s="238" t="s">
        <v>241</v>
      </c>
      <c r="V4" s="239"/>
      <c r="X4" s="226" t="s">
        <v>242</v>
      </c>
      <c r="Z4" s="227"/>
    </row>
    <row r="5" spans="1:26" ht="18" customHeight="1">
      <c r="C5" s="243" t="s">
        <v>243</v>
      </c>
      <c r="D5" s="246" t="s">
        <v>245</v>
      </c>
      <c r="E5" s="246" t="s">
        <v>246</v>
      </c>
      <c r="F5" s="252" t="s">
        <v>247</v>
      </c>
      <c r="G5" s="253" t="s">
        <v>248</v>
      </c>
      <c r="H5" s="254" t="s">
        <v>249</v>
      </c>
      <c r="I5" s="255"/>
      <c r="J5" s="255"/>
      <c r="K5" s="256"/>
      <c r="L5" s="245" t="s">
        <v>250</v>
      </c>
      <c r="M5" s="256"/>
      <c r="N5" s="245" t="s">
        <v>251</v>
      </c>
      <c r="P5" s="236"/>
      <c r="Q5" s="257"/>
      <c r="R5" s="239"/>
      <c r="S5" s="239"/>
      <c r="T5" s="239"/>
      <c r="U5" s="239"/>
      <c r="V5" s="239"/>
      <c r="X5" s="226" t="s">
        <v>252</v>
      </c>
      <c r="Z5" s="227"/>
    </row>
    <row r="6" spans="1:26" ht="18" customHeight="1">
      <c r="D6" s="246" t="s">
        <v>254</v>
      </c>
      <c r="E6" s="246" t="s">
        <v>255</v>
      </c>
      <c r="F6" s="258" t="s">
        <v>256</v>
      </c>
      <c r="G6" s="259" t="s">
        <v>257</v>
      </c>
      <c r="H6" s="260"/>
      <c r="I6" s="260"/>
      <c r="J6" s="261"/>
      <c r="K6" s="227"/>
      <c r="L6" s="245" t="s">
        <v>258</v>
      </c>
      <c r="N6" s="245" t="s">
        <v>259</v>
      </c>
      <c r="P6" s="262">
        <f>'[4]別紙1 活動計画書'!M72</f>
        <v>0</v>
      </c>
      <c r="Q6" s="237">
        <v>1</v>
      </c>
      <c r="R6" s="238" t="s">
        <v>260</v>
      </c>
      <c r="S6" s="238" t="s">
        <v>261</v>
      </c>
      <c r="T6" s="238" t="s">
        <v>262</v>
      </c>
      <c r="U6" s="238" t="s">
        <v>263</v>
      </c>
      <c r="V6" s="263">
        <f>COUNTIF([4]活動記録!$G$9:$L$200,【選択肢】!Q6)</f>
        <v>0</v>
      </c>
      <c r="X6" s="226" t="s">
        <v>264</v>
      </c>
      <c r="Z6" s="227"/>
    </row>
    <row r="7" spans="1:26" ht="18" customHeight="1">
      <c r="D7" s="264" t="s">
        <v>266</v>
      </c>
      <c r="E7" s="245" t="s">
        <v>267</v>
      </c>
      <c r="F7" s="226"/>
      <c r="K7" s="227"/>
      <c r="L7" s="245" t="s">
        <v>268</v>
      </c>
      <c r="N7" s="245" t="s">
        <v>269</v>
      </c>
      <c r="P7" s="262">
        <f>'[4]別紙1 活動計画書'!M73</f>
        <v>0</v>
      </c>
      <c r="Q7" s="237">
        <v>2</v>
      </c>
      <c r="R7" s="238" t="s">
        <v>260</v>
      </c>
      <c r="S7" s="238" t="s">
        <v>261</v>
      </c>
      <c r="T7" s="238" t="s">
        <v>153</v>
      </c>
      <c r="U7" s="238" t="s">
        <v>270</v>
      </c>
      <c r="V7" s="263">
        <f>COUNTIF([4]活動記録!$G$9:$L$200,【選択肢】!Q7)</f>
        <v>0</v>
      </c>
      <c r="X7" s="226" t="s">
        <v>271</v>
      </c>
      <c r="Z7" s="227"/>
    </row>
    <row r="8" spans="1:26" ht="18" customHeight="1">
      <c r="E8" s="245" t="s">
        <v>272</v>
      </c>
      <c r="F8" s="226"/>
      <c r="K8" s="227"/>
      <c r="L8" s="245" t="s">
        <v>273</v>
      </c>
      <c r="N8" s="245" t="s">
        <v>274</v>
      </c>
      <c r="P8" s="262" t="s">
        <v>193</v>
      </c>
      <c r="Q8" s="237">
        <v>3</v>
      </c>
      <c r="R8" s="238" t="s">
        <v>260</v>
      </c>
      <c r="S8" s="238" t="s">
        <v>80</v>
      </c>
      <c r="T8" s="238" t="s">
        <v>80</v>
      </c>
      <c r="U8" s="238" t="s">
        <v>275</v>
      </c>
      <c r="V8" s="263">
        <f>COUNTIF([4]活動記録!$G$9:$L$200,【選択肢】!Q8)</f>
        <v>0</v>
      </c>
      <c r="X8" s="226"/>
      <c r="Z8" s="227"/>
    </row>
    <row r="9" spans="1:26" ht="18" customHeight="1">
      <c r="E9" s="245" t="s">
        <v>276</v>
      </c>
      <c r="F9" s="226"/>
      <c r="K9" s="227"/>
      <c r="L9" s="245" t="s">
        <v>277</v>
      </c>
      <c r="N9" s="265" t="s">
        <v>278</v>
      </c>
      <c r="P9" s="262">
        <f>'[4]別紙1 活動計画書'!M75</f>
        <v>0</v>
      </c>
      <c r="Q9" s="237">
        <v>4</v>
      </c>
      <c r="R9" s="238" t="s">
        <v>260</v>
      </c>
      <c r="S9" s="238" t="s">
        <v>279</v>
      </c>
      <c r="T9" s="238" t="s">
        <v>280</v>
      </c>
      <c r="U9" s="238" t="s">
        <v>281</v>
      </c>
      <c r="V9" s="263">
        <f>COUNTIF([4]活動記録!$G$9:$L$200,【選択肢】!Q9)</f>
        <v>0</v>
      </c>
      <c r="X9" s="240" t="s">
        <v>282</v>
      </c>
      <c r="Y9" s="241"/>
      <c r="Z9" s="242"/>
    </row>
    <row r="10" spans="1:26" ht="18" customHeight="1">
      <c r="E10" s="245" t="s">
        <v>283</v>
      </c>
      <c r="F10" s="226"/>
      <c r="K10" s="227"/>
      <c r="L10" s="245" t="s">
        <v>284</v>
      </c>
      <c r="N10" s="265"/>
      <c r="P10" s="262">
        <f>'[4]別紙1 活動計画書'!M76</f>
        <v>0</v>
      </c>
      <c r="Q10" s="237">
        <v>5</v>
      </c>
      <c r="R10" s="238" t="s">
        <v>260</v>
      </c>
      <c r="S10" s="238" t="s">
        <v>279</v>
      </c>
      <c r="T10" s="238" t="s">
        <v>280</v>
      </c>
      <c r="U10" s="238" t="s">
        <v>285</v>
      </c>
      <c r="V10" s="263">
        <f>COUNTIF([4]活動記録!$G$9:$L$200,【選択肢】!Q10)</f>
        <v>0</v>
      </c>
      <c r="X10" s="266" t="s">
        <v>286</v>
      </c>
      <c r="Y10" s="267"/>
      <c r="Z10" s="268"/>
    </row>
    <row r="11" spans="1:26" ht="18" customHeight="1">
      <c r="E11" s="243" t="s">
        <v>287</v>
      </c>
      <c r="F11" s="226"/>
      <c r="K11" s="227"/>
      <c r="L11" s="245" t="s">
        <v>288</v>
      </c>
      <c r="P11" s="262" t="s">
        <v>193</v>
      </c>
      <c r="Q11" s="237">
        <v>6</v>
      </c>
      <c r="R11" s="238" t="s">
        <v>260</v>
      </c>
      <c r="S11" s="238" t="s">
        <v>279</v>
      </c>
      <c r="T11" s="238" t="s">
        <v>280</v>
      </c>
      <c r="U11" s="238" t="s">
        <v>289</v>
      </c>
      <c r="V11" s="263">
        <f>COUNTIF([4]活動記録!$G$9:$L$200,【選択肢】!Q11)</f>
        <v>0</v>
      </c>
      <c r="X11" s="269" t="s">
        <v>290</v>
      </c>
      <c r="Y11" s="270"/>
      <c r="Z11" s="271"/>
    </row>
    <row r="12" spans="1:26" ht="18" customHeight="1">
      <c r="L12" s="245" t="s">
        <v>291</v>
      </c>
      <c r="P12" s="262">
        <f>'[4]別紙1 活動計画書'!M78</f>
        <v>0</v>
      </c>
      <c r="Q12" s="237">
        <v>7</v>
      </c>
      <c r="R12" s="238" t="s">
        <v>260</v>
      </c>
      <c r="S12" s="238" t="s">
        <v>279</v>
      </c>
      <c r="T12" s="238" t="s">
        <v>89</v>
      </c>
      <c r="U12" s="238" t="s">
        <v>292</v>
      </c>
      <c r="V12" s="263">
        <f>COUNTIF([4]活動記録!$G$9:$L$200,【選択肢】!Q12)</f>
        <v>0</v>
      </c>
      <c r="X12" s="272" t="s">
        <v>293</v>
      </c>
      <c r="Y12" s="273"/>
      <c r="Z12" s="274"/>
    </row>
    <row r="13" spans="1:26" ht="18" customHeight="1">
      <c r="L13" s="245" t="s">
        <v>294</v>
      </c>
      <c r="P13" s="262">
        <f>'[4]別紙1 活動計画書'!M79</f>
        <v>0</v>
      </c>
      <c r="Q13" s="237">
        <v>8</v>
      </c>
      <c r="R13" s="238" t="s">
        <v>260</v>
      </c>
      <c r="S13" s="238" t="s">
        <v>279</v>
      </c>
      <c r="T13" s="238" t="s">
        <v>89</v>
      </c>
      <c r="U13" s="238" t="s">
        <v>295</v>
      </c>
      <c r="V13" s="263">
        <f>COUNTIF([4]活動記録!$G$9:$L$200,【選択肢】!Q13)</f>
        <v>0</v>
      </c>
      <c r="X13" s="272" t="s">
        <v>296</v>
      </c>
      <c r="Y13" s="273"/>
      <c r="Z13" s="274"/>
    </row>
    <row r="14" spans="1:26" ht="18" customHeight="1">
      <c r="L14" s="245" t="s">
        <v>297</v>
      </c>
      <c r="P14" s="262" t="s">
        <v>193</v>
      </c>
      <c r="Q14" s="237">
        <v>9</v>
      </c>
      <c r="R14" s="238" t="s">
        <v>260</v>
      </c>
      <c r="S14" s="238" t="s">
        <v>279</v>
      </c>
      <c r="T14" s="238" t="s">
        <v>89</v>
      </c>
      <c r="U14" s="238" t="s">
        <v>298</v>
      </c>
      <c r="V14" s="263">
        <f>COUNTIF([4]活動記録!$G$9:$L$200,【選択肢】!Q14)</f>
        <v>0</v>
      </c>
      <c r="X14" s="272" t="s">
        <v>299</v>
      </c>
      <c r="Y14" s="273"/>
      <c r="Z14" s="274"/>
    </row>
    <row r="15" spans="1:26" ht="18" customHeight="1">
      <c r="L15" s="265" t="s">
        <v>300</v>
      </c>
      <c r="P15" s="262">
        <f>'[4]別紙1 活動計画書'!M81</f>
        <v>0</v>
      </c>
      <c r="Q15" s="237">
        <v>10</v>
      </c>
      <c r="R15" s="238" t="s">
        <v>260</v>
      </c>
      <c r="S15" s="238" t="s">
        <v>279</v>
      </c>
      <c r="T15" s="238" t="s">
        <v>93</v>
      </c>
      <c r="U15" s="238" t="s">
        <v>301</v>
      </c>
      <c r="V15" s="263">
        <f>COUNTIF([4]活動記録!$G$9:$L$200,【選択肢】!Q15)</f>
        <v>0</v>
      </c>
      <c r="X15" s="272" t="s">
        <v>302</v>
      </c>
      <c r="Y15" s="273"/>
      <c r="Z15" s="274"/>
    </row>
    <row r="16" spans="1:26" ht="18" customHeight="1">
      <c r="P16" s="262" t="s">
        <v>193</v>
      </c>
      <c r="Q16" s="237">
        <v>11</v>
      </c>
      <c r="R16" s="238" t="s">
        <v>260</v>
      </c>
      <c r="S16" s="238" t="s">
        <v>279</v>
      </c>
      <c r="T16" s="238" t="s">
        <v>93</v>
      </c>
      <c r="U16" s="238" t="s">
        <v>303</v>
      </c>
      <c r="V16" s="263">
        <f>COUNTIF([4]活動記録!$G$9:$L$200,【選択肢】!Q16)</f>
        <v>0</v>
      </c>
      <c r="X16" s="226"/>
      <c r="Y16" s="267"/>
      <c r="Z16" s="268"/>
    </row>
    <row r="17" spans="1:26" ht="18" customHeight="1">
      <c r="A17" s="275" t="s">
        <v>304</v>
      </c>
      <c r="B17" s="276" t="s">
        <v>305</v>
      </c>
      <c r="C17" s="666" t="s">
        <v>306</v>
      </c>
      <c r="D17" s="666"/>
      <c r="E17" s="666"/>
      <c r="F17" s="666"/>
      <c r="G17" s="667"/>
      <c r="H17" s="276" t="s">
        <v>307</v>
      </c>
      <c r="I17" s="236" t="s">
        <v>308</v>
      </c>
      <c r="P17" s="262" t="s">
        <v>193</v>
      </c>
      <c r="Q17" s="237">
        <v>12</v>
      </c>
      <c r="R17" s="238" t="s">
        <v>260</v>
      </c>
      <c r="S17" s="238" t="s">
        <v>279</v>
      </c>
      <c r="T17" s="238" t="s">
        <v>93</v>
      </c>
      <c r="U17" s="238" t="s">
        <v>309</v>
      </c>
      <c r="V17" s="263">
        <f>COUNTIF([4]活動記録!$G$9:$L$200,【選択肢】!Q17)</f>
        <v>0</v>
      </c>
      <c r="X17" s="266" t="s">
        <v>310</v>
      </c>
      <c r="Z17" s="227"/>
    </row>
    <row r="18" spans="1:26" ht="18" customHeight="1">
      <c r="A18" s="236">
        <v>1</v>
      </c>
      <c r="B18" s="236" t="s">
        <v>311</v>
      </c>
      <c r="C18" s="236" t="s">
        <v>312</v>
      </c>
      <c r="D18" s="236"/>
      <c r="E18" s="236"/>
      <c r="F18" s="236"/>
      <c r="G18" s="277"/>
      <c r="H18" s="236">
        <v>0.5</v>
      </c>
      <c r="I18" s="236" t="s">
        <v>313</v>
      </c>
      <c r="P18" s="262">
        <f>'[4]別紙1 活動計画書'!M84</f>
        <v>0</v>
      </c>
      <c r="Q18" s="237">
        <v>13</v>
      </c>
      <c r="R18" s="238" t="s">
        <v>260</v>
      </c>
      <c r="S18" s="238" t="s">
        <v>279</v>
      </c>
      <c r="T18" s="238" t="s">
        <v>97</v>
      </c>
      <c r="U18" s="238" t="s">
        <v>314</v>
      </c>
      <c r="V18" s="263">
        <f>COUNTIF([4]活動記録!$G$9:$L$200,【選択肢】!Q18)</f>
        <v>0</v>
      </c>
      <c r="X18" s="269" t="s">
        <v>315</v>
      </c>
      <c r="Y18" s="267"/>
      <c r="Z18" s="268"/>
    </row>
    <row r="19" spans="1:26" ht="18" customHeight="1">
      <c r="A19" s="236">
        <v>2</v>
      </c>
      <c r="B19" s="236" t="s">
        <v>316</v>
      </c>
      <c r="C19" s="236" t="s">
        <v>312</v>
      </c>
      <c r="D19" s="236"/>
      <c r="E19" s="236"/>
      <c r="F19" s="236"/>
      <c r="G19" s="277"/>
      <c r="H19" s="236">
        <v>1</v>
      </c>
      <c r="I19" s="236" t="s">
        <v>230</v>
      </c>
      <c r="P19" s="262" t="s">
        <v>193</v>
      </c>
      <c r="Q19" s="237">
        <v>14</v>
      </c>
      <c r="R19" s="238" t="s">
        <v>260</v>
      </c>
      <c r="S19" s="238" t="s">
        <v>279</v>
      </c>
      <c r="T19" s="238" t="s">
        <v>97</v>
      </c>
      <c r="U19" s="238" t="s">
        <v>317</v>
      </c>
      <c r="V19" s="263">
        <f>COUNTIF([4]活動記録!$G$9:$L$200,【選択肢】!Q19)</f>
        <v>0</v>
      </c>
      <c r="X19" s="272" t="s">
        <v>318</v>
      </c>
      <c r="Y19" s="267"/>
      <c r="Z19" s="268"/>
    </row>
    <row r="20" spans="1:26" ht="18" customHeight="1">
      <c r="A20" s="236">
        <v>3</v>
      </c>
      <c r="B20" s="236" t="s">
        <v>319</v>
      </c>
      <c r="C20" s="236" t="s">
        <v>320</v>
      </c>
      <c r="D20" s="236" t="s">
        <v>321</v>
      </c>
      <c r="E20" s="236" t="s">
        <v>322</v>
      </c>
      <c r="F20" s="236" t="s">
        <v>323</v>
      </c>
      <c r="G20" s="277" t="s">
        <v>324</v>
      </c>
      <c r="H20" s="236">
        <v>1.5</v>
      </c>
      <c r="P20" s="262" t="s">
        <v>193</v>
      </c>
      <c r="Q20" s="237">
        <v>15</v>
      </c>
      <c r="R20" s="238" t="s">
        <v>260</v>
      </c>
      <c r="S20" s="238" t="s">
        <v>279</v>
      </c>
      <c r="T20" s="238" t="s">
        <v>97</v>
      </c>
      <c r="U20" s="238" t="s">
        <v>325</v>
      </c>
      <c r="V20" s="263">
        <f>COUNTIF([4]活動記録!$G$9:$L$200,【選択肢】!Q20)</f>
        <v>0</v>
      </c>
      <c r="X20" s="272" t="s">
        <v>296</v>
      </c>
      <c r="Z20" s="227"/>
    </row>
    <row r="21" spans="1:26" ht="18" customHeight="1">
      <c r="A21" s="236">
        <v>4</v>
      </c>
      <c r="B21" s="236" t="s">
        <v>326</v>
      </c>
      <c r="C21" s="236" t="s">
        <v>312</v>
      </c>
      <c r="D21" s="236"/>
      <c r="E21" s="236"/>
      <c r="F21" s="236"/>
      <c r="G21" s="277"/>
      <c r="H21" s="236">
        <v>2</v>
      </c>
      <c r="P21" s="262" t="s">
        <v>193</v>
      </c>
      <c r="Q21" s="237">
        <v>16</v>
      </c>
      <c r="R21" s="238" t="s">
        <v>260</v>
      </c>
      <c r="S21" s="238" t="s">
        <v>279</v>
      </c>
      <c r="T21" s="238" t="s">
        <v>101</v>
      </c>
      <c r="U21" s="238" t="s">
        <v>327</v>
      </c>
      <c r="V21" s="263">
        <f>COUNTIF([4]活動記録!$G$9:$L$200,【選択肢】!Q21)</f>
        <v>0</v>
      </c>
      <c r="X21" s="668" t="s">
        <v>328</v>
      </c>
      <c r="Y21" s="669"/>
      <c r="Z21" s="670"/>
    </row>
    <row r="22" spans="1:26" ht="18" customHeight="1">
      <c r="A22" s="236">
        <v>5</v>
      </c>
      <c r="B22" s="236" t="s">
        <v>329</v>
      </c>
      <c r="C22" s="236" t="s">
        <v>312</v>
      </c>
      <c r="D22" s="236"/>
      <c r="E22" s="236"/>
      <c r="F22" s="236"/>
      <c r="G22" s="277"/>
      <c r="H22" s="236">
        <v>2.5</v>
      </c>
      <c r="P22" s="262">
        <f>'[4]別紙1 活動計画書'!B104</f>
        <v>0</v>
      </c>
      <c r="Q22" s="237">
        <v>17</v>
      </c>
      <c r="R22" s="238" t="s">
        <v>260</v>
      </c>
      <c r="S22" s="238" t="s">
        <v>330</v>
      </c>
      <c r="T22" s="238" t="s">
        <v>330</v>
      </c>
      <c r="U22" s="238" t="s">
        <v>331</v>
      </c>
      <c r="V22" s="263">
        <f>COUNTIF([4]活動記録!$G$9:$L$200,【選択肢】!Q22)</f>
        <v>0</v>
      </c>
      <c r="X22" s="668"/>
      <c r="Y22" s="669"/>
      <c r="Z22" s="670"/>
    </row>
    <row r="23" spans="1:26" ht="18" customHeight="1">
      <c r="A23" s="236">
        <v>6</v>
      </c>
      <c r="B23" s="236" t="s">
        <v>332</v>
      </c>
      <c r="C23" s="236" t="s">
        <v>312</v>
      </c>
      <c r="D23" s="236"/>
      <c r="E23" s="236"/>
      <c r="F23" s="236"/>
      <c r="G23" s="277"/>
      <c r="H23" s="236">
        <v>3</v>
      </c>
      <c r="P23" s="262">
        <f>'[4]別紙1 活動計画書'!B105</f>
        <v>0</v>
      </c>
      <c r="Q23" s="237">
        <v>18</v>
      </c>
      <c r="R23" s="238" t="s">
        <v>260</v>
      </c>
      <c r="S23" s="238" t="s">
        <v>330</v>
      </c>
      <c r="T23" s="238" t="s">
        <v>330</v>
      </c>
      <c r="U23" s="238" t="s">
        <v>333</v>
      </c>
      <c r="V23" s="278">
        <f>COUNTIF([4]活動記録!$G$9:$L$200,【選択肢】!Q23)</f>
        <v>0</v>
      </c>
      <c r="W23" s="279"/>
      <c r="X23" s="226"/>
      <c r="Y23" s="267"/>
      <c r="Z23" s="268"/>
    </row>
    <row r="24" spans="1:26" ht="18" customHeight="1">
      <c r="A24" s="236">
        <v>7</v>
      </c>
      <c r="H24" s="236">
        <v>3.5</v>
      </c>
      <c r="P24" s="262">
        <f>'[4]別紙1 活動計画書'!B106</f>
        <v>0</v>
      </c>
      <c r="Q24" s="237">
        <v>19</v>
      </c>
      <c r="R24" s="238" t="s">
        <v>260</v>
      </c>
      <c r="S24" s="238" t="s">
        <v>330</v>
      </c>
      <c r="T24" s="238" t="s">
        <v>330</v>
      </c>
      <c r="U24" s="238" t="s">
        <v>334</v>
      </c>
      <c r="V24" s="263">
        <f>COUNTIF([4]活動記録!$G$9:$L$200,【選択肢】!Q24)</f>
        <v>0</v>
      </c>
      <c r="X24" s="269" t="s">
        <v>335</v>
      </c>
      <c r="Y24" s="267"/>
      <c r="Z24" s="268"/>
    </row>
    <row r="25" spans="1:26" ht="18" customHeight="1">
      <c r="A25" s="236">
        <v>8</v>
      </c>
      <c r="H25" s="236">
        <v>4</v>
      </c>
      <c r="P25" s="262">
        <f>'[4]別紙1 活動計画書'!B107</f>
        <v>0</v>
      </c>
      <c r="Q25" s="237">
        <v>20</v>
      </c>
      <c r="R25" s="238" t="s">
        <v>260</v>
      </c>
      <c r="S25" s="238" t="s">
        <v>330</v>
      </c>
      <c r="T25" s="238" t="s">
        <v>330</v>
      </c>
      <c r="U25" s="238" t="s">
        <v>336</v>
      </c>
      <c r="V25" s="263">
        <f>COUNTIF([4]活動記録!$G$9:$L$200,【選択肢】!Q25)</f>
        <v>0</v>
      </c>
      <c r="X25" s="272" t="s">
        <v>337</v>
      </c>
      <c r="Y25" s="267"/>
      <c r="Z25" s="268"/>
    </row>
    <row r="26" spans="1:26" ht="18" customHeight="1">
      <c r="A26" s="236">
        <v>9</v>
      </c>
      <c r="H26" s="236">
        <v>4.5</v>
      </c>
      <c r="P26" s="262">
        <f>'[4]別紙1 活動計画書'!M104</f>
        <v>0</v>
      </c>
      <c r="Q26" s="237">
        <v>21</v>
      </c>
      <c r="R26" s="238" t="s">
        <v>260</v>
      </c>
      <c r="S26" s="238" t="s">
        <v>330</v>
      </c>
      <c r="T26" s="238" t="s">
        <v>330</v>
      </c>
      <c r="U26" s="238" t="s">
        <v>338</v>
      </c>
      <c r="V26" s="263">
        <f>COUNTIF([4]活動記録!$G$9:$L$200,【選択肢】!Q26)</f>
        <v>0</v>
      </c>
      <c r="X26" s="272" t="s">
        <v>339</v>
      </c>
      <c r="Y26" s="267"/>
      <c r="Z26" s="268"/>
    </row>
    <row r="27" spans="1:26" ht="18" customHeight="1">
      <c r="A27" s="236">
        <v>10</v>
      </c>
      <c r="H27" s="236">
        <v>5</v>
      </c>
      <c r="P27" s="262">
        <f>'[4]別紙1 活動計画書'!M105</f>
        <v>0</v>
      </c>
      <c r="Q27" s="237">
        <v>22</v>
      </c>
      <c r="R27" s="238" t="s">
        <v>260</v>
      </c>
      <c r="S27" s="238" t="s">
        <v>330</v>
      </c>
      <c r="T27" s="238" t="s">
        <v>330</v>
      </c>
      <c r="U27" s="238" t="s">
        <v>340</v>
      </c>
      <c r="V27" s="263">
        <f>COUNTIF([4]活動記録!$G$9:$L$200,【選択肢】!Q27)</f>
        <v>0</v>
      </c>
      <c r="X27" s="272" t="s">
        <v>341</v>
      </c>
      <c r="Y27" s="267"/>
      <c r="Z27" s="268"/>
    </row>
    <row r="28" spans="1:26" ht="18" customHeight="1">
      <c r="A28" s="236">
        <v>11</v>
      </c>
      <c r="H28" s="236">
        <v>5.5</v>
      </c>
      <c r="P28" s="262">
        <f>'[4]別紙1 活動計画書'!M106</f>
        <v>0</v>
      </c>
      <c r="Q28" s="237">
        <v>23</v>
      </c>
      <c r="R28" s="238" t="s">
        <v>260</v>
      </c>
      <c r="S28" s="238" t="s">
        <v>330</v>
      </c>
      <c r="T28" s="238" t="s">
        <v>330</v>
      </c>
      <c r="U28" s="238" t="s">
        <v>342</v>
      </c>
      <c r="V28" s="263">
        <f>COUNTIF([4]活動記録!$G$9:$L$200,【選択肢】!Q28)</f>
        <v>0</v>
      </c>
      <c r="X28" s="226"/>
      <c r="Y28" s="267"/>
      <c r="Z28" s="268"/>
    </row>
    <row r="29" spans="1:26" ht="18" customHeight="1">
      <c r="A29" s="236">
        <v>12</v>
      </c>
      <c r="H29" s="236">
        <v>6</v>
      </c>
      <c r="P29" s="262">
        <f>'[4]別紙1 活動計画書'!O113</f>
        <v>0</v>
      </c>
      <c r="Q29" s="237">
        <v>24</v>
      </c>
      <c r="R29" s="238" t="s">
        <v>343</v>
      </c>
      <c r="S29" s="238" t="s">
        <v>344</v>
      </c>
      <c r="T29" s="238" t="s">
        <v>345</v>
      </c>
      <c r="U29" s="238" t="s">
        <v>346</v>
      </c>
      <c r="V29" s="263">
        <f>COUNTIF([4]活動記録!$G$9:$L$200,【選択肢】!Q29)</f>
        <v>0</v>
      </c>
      <c r="X29" s="266" t="s">
        <v>347</v>
      </c>
      <c r="Y29" s="267"/>
      <c r="Z29" s="268"/>
    </row>
    <row r="30" spans="1:26" ht="18" customHeight="1">
      <c r="H30" s="236">
        <v>6.5</v>
      </c>
      <c r="P30" s="262">
        <f>'[4]別紙1 活動計画書'!O114</f>
        <v>0</v>
      </c>
      <c r="Q30" s="237">
        <v>25</v>
      </c>
      <c r="R30" s="238" t="s">
        <v>343</v>
      </c>
      <c r="S30" s="238" t="s">
        <v>344</v>
      </c>
      <c r="T30" s="238" t="s">
        <v>345</v>
      </c>
      <c r="U30" s="238" t="s">
        <v>348</v>
      </c>
      <c r="V30" s="263">
        <f>COUNTIF([4]活動記録!$G$9:$L$200,【選択肢】!Q30)</f>
        <v>0</v>
      </c>
      <c r="X30" s="269" t="s">
        <v>349</v>
      </c>
      <c r="Z30" s="227"/>
    </row>
    <row r="31" spans="1:26" ht="18" customHeight="1">
      <c r="H31" s="236">
        <v>7</v>
      </c>
      <c r="P31" s="262">
        <f>'[4]別紙1 活動計画書'!O115</f>
        <v>0</v>
      </c>
      <c r="Q31" s="237">
        <v>26</v>
      </c>
      <c r="R31" s="238" t="s">
        <v>343</v>
      </c>
      <c r="S31" s="238" t="s">
        <v>344</v>
      </c>
      <c r="T31" s="238" t="s">
        <v>345</v>
      </c>
      <c r="U31" s="238" t="s">
        <v>350</v>
      </c>
      <c r="V31" s="263">
        <f>COUNTIF([4]活動記録!$G$9:$L$200,【選択肢】!Q31)</f>
        <v>0</v>
      </c>
      <c r="X31" s="272" t="s">
        <v>351</v>
      </c>
      <c r="Y31" s="267"/>
      <c r="Z31" s="268"/>
    </row>
    <row r="32" spans="1:26" ht="18" customHeight="1">
      <c r="H32" s="236">
        <v>7.5</v>
      </c>
      <c r="P32" s="262">
        <f>'[4]別紙1 活動計画書'!O116</f>
        <v>0</v>
      </c>
      <c r="Q32" s="237">
        <v>27</v>
      </c>
      <c r="R32" s="238" t="s">
        <v>343</v>
      </c>
      <c r="S32" s="238" t="s">
        <v>344</v>
      </c>
      <c r="T32" s="238" t="s">
        <v>345</v>
      </c>
      <c r="U32" s="238" t="s">
        <v>352</v>
      </c>
      <c r="V32" s="263">
        <f>COUNTIF([4]活動記録!$G$9:$L$200,【選択肢】!Q32)</f>
        <v>0</v>
      </c>
      <c r="X32" s="272" t="s">
        <v>353</v>
      </c>
      <c r="Y32" s="270"/>
      <c r="Z32" s="271"/>
    </row>
    <row r="33" spans="8:26" ht="18" customHeight="1">
      <c r="H33" s="236">
        <v>8</v>
      </c>
      <c r="P33" s="262">
        <f>'[4]別紙1 活動計画書'!O117</f>
        <v>0</v>
      </c>
      <c r="Q33" s="237">
        <v>28</v>
      </c>
      <c r="R33" s="238" t="s">
        <v>343</v>
      </c>
      <c r="S33" s="238" t="s">
        <v>344</v>
      </c>
      <c r="T33" s="238" t="s">
        <v>153</v>
      </c>
      <c r="U33" s="238" t="s">
        <v>354</v>
      </c>
      <c r="V33" s="263">
        <f>COUNTIF([4]活動記録!$G$9:$L$200,【選択肢】!Q33)</f>
        <v>0</v>
      </c>
      <c r="X33" s="272" t="s">
        <v>355</v>
      </c>
      <c r="Y33" s="267"/>
      <c r="Z33" s="268"/>
    </row>
    <row r="34" spans="8:26" ht="18" customHeight="1">
      <c r="H34" s="236">
        <v>8.5</v>
      </c>
      <c r="P34" s="262" t="s">
        <v>193</v>
      </c>
      <c r="Q34" s="237">
        <v>29</v>
      </c>
      <c r="R34" s="238" t="s">
        <v>343</v>
      </c>
      <c r="S34" s="238" t="s">
        <v>356</v>
      </c>
      <c r="T34" s="238" t="s">
        <v>80</v>
      </c>
      <c r="U34" s="238" t="s">
        <v>357</v>
      </c>
      <c r="V34" s="263">
        <f>COUNTIF([4]活動記録!$G$9:$L$200,【選択肢】!Q34)</f>
        <v>0</v>
      </c>
      <c r="W34" s="280"/>
      <c r="X34" s="281" t="s">
        <v>358</v>
      </c>
      <c r="Y34" s="282"/>
      <c r="Z34" s="283"/>
    </row>
    <row r="35" spans="8:26" ht="18" customHeight="1">
      <c r="H35" s="236">
        <v>9</v>
      </c>
      <c r="P35" s="262" t="s">
        <v>193</v>
      </c>
      <c r="Q35" s="237">
        <v>30</v>
      </c>
      <c r="R35" s="238" t="s">
        <v>343</v>
      </c>
      <c r="S35" s="238" t="s">
        <v>279</v>
      </c>
      <c r="T35" s="238" t="s">
        <v>280</v>
      </c>
      <c r="U35" s="238" t="s">
        <v>359</v>
      </c>
      <c r="V35" s="263">
        <f>COUNTIF([4]活動記録!$G$9:$L$200,【選択肢】!Q35)</f>
        <v>0</v>
      </c>
      <c r="Y35" s="267"/>
      <c r="Z35" s="267"/>
    </row>
    <row r="36" spans="8:26" ht="18" customHeight="1">
      <c r="H36" s="236">
        <v>9.5</v>
      </c>
      <c r="P36" s="262" t="s">
        <v>193</v>
      </c>
      <c r="Q36" s="237">
        <v>31</v>
      </c>
      <c r="R36" s="238" t="s">
        <v>343</v>
      </c>
      <c r="S36" s="238" t="s">
        <v>279</v>
      </c>
      <c r="T36" s="238" t="s">
        <v>89</v>
      </c>
      <c r="U36" s="238" t="s">
        <v>360</v>
      </c>
      <c r="V36" s="263">
        <f>COUNTIF([4]活動記録!$G$9:$L$200,【選択肢】!Q36)</f>
        <v>0</v>
      </c>
    </row>
    <row r="37" spans="8:26" ht="18" customHeight="1">
      <c r="H37" s="236">
        <v>10</v>
      </c>
      <c r="P37" s="262" t="s">
        <v>193</v>
      </c>
      <c r="Q37" s="237">
        <v>32</v>
      </c>
      <c r="R37" s="238" t="s">
        <v>343</v>
      </c>
      <c r="S37" s="238" t="s">
        <v>279</v>
      </c>
      <c r="T37" s="238" t="s">
        <v>93</v>
      </c>
      <c r="U37" s="238" t="s">
        <v>361</v>
      </c>
      <c r="V37" s="263">
        <f>COUNTIF([4]活動記録!$G$9:$L$200,【選択肢】!Q37)</f>
        <v>0</v>
      </c>
    </row>
    <row r="38" spans="8:26" ht="18" customHeight="1">
      <c r="H38" s="236">
        <v>10.5</v>
      </c>
      <c r="P38" s="262" t="s">
        <v>193</v>
      </c>
      <c r="Q38" s="237">
        <v>33</v>
      </c>
      <c r="R38" s="238" t="s">
        <v>343</v>
      </c>
      <c r="S38" s="238" t="s">
        <v>279</v>
      </c>
      <c r="T38" s="238" t="s">
        <v>97</v>
      </c>
      <c r="U38" s="238" t="s">
        <v>362</v>
      </c>
      <c r="V38" s="263">
        <f>COUNTIF([4]活動記録!$G$9:$L$200,【選択肢】!Q38)</f>
        <v>0</v>
      </c>
    </row>
    <row r="39" spans="8:26" ht="18" customHeight="1">
      <c r="H39" s="236">
        <v>11</v>
      </c>
      <c r="P39" s="262" t="str">
        <f>'[4]別紙1 活動計画書'!O123</f>
        <v>○</v>
      </c>
      <c r="Q39" s="237">
        <v>34</v>
      </c>
      <c r="R39" s="238" t="s">
        <v>343</v>
      </c>
      <c r="S39" s="238" t="s">
        <v>153</v>
      </c>
      <c r="T39" s="238" t="s">
        <v>217</v>
      </c>
      <c r="U39" s="238" t="s">
        <v>363</v>
      </c>
      <c r="V39" s="263">
        <f>COUNTIF([4]活動記録!$G$9:$L$200,【選択肢】!Q39)</f>
        <v>0</v>
      </c>
    </row>
    <row r="40" spans="8:26" ht="18" customHeight="1">
      <c r="H40" s="236">
        <v>11.5</v>
      </c>
      <c r="P40" s="262" t="str">
        <f>'[4]別紙1 活動計画書'!O124</f>
        <v>○</v>
      </c>
      <c r="Q40" s="237">
        <v>35</v>
      </c>
      <c r="R40" s="238" t="s">
        <v>343</v>
      </c>
      <c r="S40" s="238" t="s">
        <v>153</v>
      </c>
      <c r="T40" s="238" t="s">
        <v>232</v>
      </c>
      <c r="U40" s="238" t="s">
        <v>364</v>
      </c>
      <c r="V40" s="263">
        <f>COUNTIF([4]活動記録!$G$9:$L$200,【選択肢】!Q40)</f>
        <v>0</v>
      </c>
    </row>
    <row r="41" spans="8:26" ht="18" customHeight="1">
      <c r="H41" s="236">
        <v>12</v>
      </c>
      <c r="P41" s="262">
        <f>'[4]別紙1 活動計画書'!O125</f>
        <v>0</v>
      </c>
      <c r="Q41" s="237">
        <v>36</v>
      </c>
      <c r="R41" s="238" t="s">
        <v>343</v>
      </c>
      <c r="S41" s="238" t="s">
        <v>153</v>
      </c>
      <c r="T41" s="238" t="s">
        <v>244</v>
      </c>
      <c r="U41" s="238" t="s">
        <v>365</v>
      </c>
      <c r="V41" s="263">
        <f>COUNTIF([4]活動記録!$G$9:$L$200,【選択肢】!Q41)</f>
        <v>0</v>
      </c>
    </row>
    <row r="42" spans="8:26" ht="18" customHeight="1">
      <c r="P42" s="262">
        <f>'[4]別紙1 活動計画書'!O126</f>
        <v>0</v>
      </c>
      <c r="Q42" s="237">
        <v>37</v>
      </c>
      <c r="R42" s="238" t="s">
        <v>343</v>
      </c>
      <c r="S42" s="238" t="s">
        <v>153</v>
      </c>
      <c r="T42" s="238" t="s">
        <v>253</v>
      </c>
      <c r="U42" s="238" t="s">
        <v>366</v>
      </c>
      <c r="V42" s="263">
        <f>COUNTIF([4]活動記録!$G$9:$L$200,【選択肢】!Q42)</f>
        <v>0</v>
      </c>
      <c r="W42" s="284" t="s">
        <v>367</v>
      </c>
    </row>
    <row r="43" spans="8:26" ht="18" customHeight="1">
      <c r="P43" s="262">
        <f>'[4]別紙1 活動計画書'!O127</f>
        <v>0</v>
      </c>
      <c r="Q43" s="237">
        <v>38</v>
      </c>
      <c r="R43" s="238" t="s">
        <v>343</v>
      </c>
      <c r="S43" s="238" t="s">
        <v>153</v>
      </c>
      <c r="T43" s="238" t="s">
        <v>265</v>
      </c>
      <c r="U43" s="285" t="s">
        <v>368</v>
      </c>
      <c r="V43" s="263">
        <f>COUNTIF([4]活動記録!$G$9:$L$200,【選択肢】!Q43)</f>
        <v>0</v>
      </c>
      <c r="W43" s="225" t="s">
        <v>369</v>
      </c>
    </row>
    <row r="44" spans="8:26" ht="18" customHeight="1">
      <c r="P44" s="262" t="str">
        <f>IF(COUNTIF('[4]別紙1 活動計画書'!$E$128:$J$132,【選択肢】!W44),"○","")</f>
        <v/>
      </c>
      <c r="Q44" s="237">
        <v>39</v>
      </c>
      <c r="R44" s="238" t="s">
        <v>343</v>
      </c>
      <c r="S44" s="238" t="s">
        <v>279</v>
      </c>
      <c r="T44" s="238" t="s">
        <v>217</v>
      </c>
      <c r="U44" s="286" t="s">
        <v>370</v>
      </c>
      <c r="V44" s="263">
        <f>COUNTIF([4]活動記録!$G$9:$L$200,【選択肢】!Q44)</f>
        <v>0</v>
      </c>
      <c r="W44" s="286" t="s">
        <v>423</v>
      </c>
    </row>
    <row r="45" spans="8:26" ht="18" customHeight="1">
      <c r="P45" s="262" t="str">
        <f>IF(COUNTIF('[4]別紙1 活動計画書'!$E$128:$J$132,【選択肢】!W45),"○","")</f>
        <v/>
      </c>
      <c r="Q45" s="237">
        <v>40</v>
      </c>
      <c r="R45" s="238" t="s">
        <v>343</v>
      </c>
      <c r="S45" s="238" t="s">
        <v>279</v>
      </c>
      <c r="T45" s="238" t="s">
        <v>217</v>
      </c>
      <c r="U45" s="286" t="s">
        <v>371</v>
      </c>
      <c r="V45" s="263">
        <f>COUNTIF([4]活動記録!$G$9:$L$200,【選択肢】!Q45)</f>
        <v>0</v>
      </c>
      <c r="W45" s="286" t="s">
        <v>424</v>
      </c>
    </row>
    <row r="46" spans="8:26" ht="18" customHeight="1">
      <c r="P46" s="262" t="str">
        <f>IF(COUNTIF('[4]別紙1 活動計画書'!$E$128:$J$132,【選択肢】!W46),"○","")</f>
        <v/>
      </c>
      <c r="Q46" s="237">
        <v>41</v>
      </c>
      <c r="R46" s="238" t="s">
        <v>343</v>
      </c>
      <c r="S46" s="238" t="s">
        <v>279</v>
      </c>
      <c r="T46" s="238" t="s">
        <v>217</v>
      </c>
      <c r="U46" s="286" t="s">
        <v>372</v>
      </c>
      <c r="V46" s="263">
        <f>COUNTIF([4]活動記録!$G$9:$L$200,【選択肢】!Q46)</f>
        <v>0</v>
      </c>
      <c r="W46" s="286" t="s">
        <v>425</v>
      </c>
    </row>
    <row r="47" spans="8:26" ht="18" customHeight="1">
      <c r="P47" s="262" t="str">
        <f>IF(COUNTIF('[4]別紙1 活動計画書'!$E$128:$J$132,【選択肢】!W47),"○","")</f>
        <v/>
      </c>
      <c r="Q47" s="237">
        <v>42</v>
      </c>
      <c r="R47" s="238" t="s">
        <v>343</v>
      </c>
      <c r="S47" s="238" t="s">
        <v>279</v>
      </c>
      <c r="T47" s="238" t="s">
        <v>232</v>
      </c>
      <c r="U47" s="286" t="s">
        <v>373</v>
      </c>
      <c r="V47" s="263">
        <f>COUNTIF([4]活動記録!$G$9:$L$200,【選択肢】!Q47)</f>
        <v>0</v>
      </c>
      <c r="W47" s="286" t="s">
        <v>426</v>
      </c>
    </row>
    <row r="48" spans="8:26" ht="18" customHeight="1">
      <c r="P48" s="262" t="str">
        <f>IF(COUNTIF('[4]別紙1 活動計画書'!$E$128:$J$132,【選択肢】!W48),"○","")</f>
        <v/>
      </c>
      <c r="Q48" s="237">
        <v>43</v>
      </c>
      <c r="R48" s="238" t="s">
        <v>343</v>
      </c>
      <c r="S48" s="238" t="s">
        <v>279</v>
      </c>
      <c r="T48" s="238" t="s">
        <v>232</v>
      </c>
      <c r="U48" s="286" t="s">
        <v>374</v>
      </c>
      <c r="V48" s="263">
        <f>COUNTIF([4]活動記録!$G$9:$L$200,【選択肢】!Q48)</f>
        <v>0</v>
      </c>
      <c r="W48" s="286" t="s">
        <v>427</v>
      </c>
    </row>
    <row r="49" spans="16:25" ht="18" customHeight="1">
      <c r="P49" s="262" t="str">
        <f>IF(COUNTIF('[4]別紙1 活動計画書'!$E$128:$J$132,【選択肢】!W49),"○","")</f>
        <v/>
      </c>
      <c r="Q49" s="237">
        <v>44</v>
      </c>
      <c r="R49" s="238" t="s">
        <v>343</v>
      </c>
      <c r="S49" s="238" t="s">
        <v>279</v>
      </c>
      <c r="T49" s="238" t="s">
        <v>232</v>
      </c>
      <c r="U49" s="286" t="s">
        <v>375</v>
      </c>
      <c r="V49" s="263">
        <f>COUNTIF([4]活動記録!$G$9:$L$200,【選択肢】!Q49)</f>
        <v>0</v>
      </c>
      <c r="W49" s="286" t="s">
        <v>428</v>
      </c>
    </row>
    <row r="50" spans="16:25" ht="18" customHeight="1">
      <c r="P50" s="262" t="str">
        <f>IF(COUNTIF('[4]別紙1 活動計画書'!$E$128:$J$132,【選択肢】!W50),"○","")</f>
        <v/>
      </c>
      <c r="Q50" s="237">
        <v>45</v>
      </c>
      <c r="R50" s="238" t="s">
        <v>343</v>
      </c>
      <c r="S50" s="238" t="s">
        <v>279</v>
      </c>
      <c r="T50" s="238" t="s">
        <v>244</v>
      </c>
      <c r="U50" s="286" t="s">
        <v>376</v>
      </c>
      <c r="V50" s="263">
        <f>COUNTIF([4]活動記録!$G$9:$L$200,【選択肢】!Q50)</f>
        <v>0</v>
      </c>
      <c r="W50" s="286" t="s">
        <v>429</v>
      </c>
    </row>
    <row r="51" spans="16:25" ht="18" customHeight="1">
      <c r="P51" s="262" t="str">
        <f>IF(COUNTIF('[4]別紙1 活動計画書'!$E$128:$J$132,【選択肢】!W51),"○","")</f>
        <v/>
      </c>
      <c r="Q51" s="237">
        <v>46</v>
      </c>
      <c r="R51" s="238" t="s">
        <v>343</v>
      </c>
      <c r="S51" s="238" t="s">
        <v>279</v>
      </c>
      <c r="T51" s="238" t="s">
        <v>244</v>
      </c>
      <c r="U51" s="286" t="s">
        <v>377</v>
      </c>
      <c r="V51" s="263">
        <f>COUNTIF([4]活動記録!$G$9:$L$200,【選択肢】!Q51)</f>
        <v>0</v>
      </c>
      <c r="W51" s="286" t="s">
        <v>430</v>
      </c>
    </row>
    <row r="52" spans="16:25" ht="18" customHeight="1">
      <c r="P52" s="262" t="str">
        <f>IF(COUNTIF('[4]別紙1 活動計画書'!$E$128:$J$132,【選択肢】!W52),"○","")</f>
        <v/>
      </c>
      <c r="Q52" s="237">
        <v>47</v>
      </c>
      <c r="R52" s="238" t="s">
        <v>343</v>
      </c>
      <c r="S52" s="238" t="s">
        <v>279</v>
      </c>
      <c r="T52" s="238" t="s">
        <v>244</v>
      </c>
      <c r="U52" s="286" t="s">
        <v>378</v>
      </c>
      <c r="V52" s="263">
        <f>COUNTIF([4]活動記録!$G$9:$L$200,【選択肢】!Q52)</f>
        <v>0</v>
      </c>
      <c r="W52" s="286" t="s">
        <v>431</v>
      </c>
      <c r="Y52" s="287"/>
    </row>
    <row r="53" spans="16:25" ht="18" customHeight="1">
      <c r="P53" s="262" t="str">
        <f>IF(COUNTIF('[4]別紙1 活動計画書'!$E$128:$J$132,【選択肢】!W53),"○","")</f>
        <v/>
      </c>
      <c r="Q53" s="237">
        <v>48</v>
      </c>
      <c r="R53" s="238" t="s">
        <v>343</v>
      </c>
      <c r="S53" s="238" t="s">
        <v>279</v>
      </c>
      <c r="T53" s="238" t="s">
        <v>253</v>
      </c>
      <c r="U53" s="286" t="s">
        <v>379</v>
      </c>
      <c r="V53" s="263">
        <f>COUNTIF([4]活動記録!$G$9:$L$200,【選択肢】!Q53)</f>
        <v>0</v>
      </c>
      <c r="W53" s="286" t="s">
        <v>432</v>
      </c>
    </row>
    <row r="54" spans="16:25" ht="18" customHeight="1">
      <c r="P54" s="262" t="str">
        <f>IF(COUNTIF('[4]別紙1 活動計画書'!$E$128:$J$132,【選択肢】!W54),"○","")</f>
        <v/>
      </c>
      <c r="Q54" s="237">
        <v>49</v>
      </c>
      <c r="R54" s="238" t="s">
        <v>343</v>
      </c>
      <c r="S54" s="238" t="s">
        <v>279</v>
      </c>
      <c r="T54" s="238" t="s">
        <v>253</v>
      </c>
      <c r="U54" s="286" t="s">
        <v>380</v>
      </c>
      <c r="V54" s="263">
        <f>COUNTIF([4]活動記録!$G$9:$L$200,【選択肢】!Q54)</f>
        <v>0</v>
      </c>
      <c r="W54" s="286" t="s">
        <v>433</v>
      </c>
    </row>
    <row r="55" spans="16:25" ht="18" customHeight="1">
      <c r="P55" s="262" t="str">
        <f>IF(COUNTIF('[4]別紙1 活動計画書'!$E$128:$J$132,【選択肢】!W55),"○","")</f>
        <v/>
      </c>
      <c r="Q55" s="237">
        <v>50</v>
      </c>
      <c r="R55" s="238" t="s">
        <v>343</v>
      </c>
      <c r="S55" s="238" t="s">
        <v>279</v>
      </c>
      <c r="T55" s="238" t="s">
        <v>265</v>
      </c>
      <c r="U55" s="286" t="s">
        <v>381</v>
      </c>
      <c r="V55" s="263">
        <f>COUNTIF([4]活動記録!$G$9:$L$200,【選択肢】!Q55)</f>
        <v>0</v>
      </c>
      <c r="W55" s="288" t="s">
        <v>434</v>
      </c>
      <c r="X55" s="284" t="s">
        <v>367</v>
      </c>
    </row>
    <row r="56" spans="16:25" ht="18" customHeight="1">
      <c r="P56" s="262">
        <f>'[4]別紙1 活動計画書'!O134</f>
        <v>0</v>
      </c>
      <c r="Q56" s="237">
        <v>51</v>
      </c>
      <c r="R56" s="238" t="s">
        <v>343</v>
      </c>
      <c r="S56" s="238" t="s">
        <v>160</v>
      </c>
      <c r="T56" s="238" t="s">
        <v>160</v>
      </c>
      <c r="U56" s="289" t="s">
        <v>382</v>
      </c>
      <c r="V56" s="263">
        <f>COUNTIF([4]活動記録!$G$9:$L$200,【選択肢】!Q56)</f>
        <v>0</v>
      </c>
      <c r="W56" s="290" t="s">
        <v>435</v>
      </c>
      <c r="X56" s="225" t="s">
        <v>384</v>
      </c>
      <c r="Y56" s="291"/>
    </row>
    <row r="57" spans="16:25" ht="18" customHeight="1">
      <c r="P57" s="262">
        <f>'[4]別紙1 活動計画書'!O138</f>
        <v>0</v>
      </c>
      <c r="Q57" s="237">
        <v>52</v>
      </c>
      <c r="R57" s="238" t="s">
        <v>343</v>
      </c>
      <c r="S57" s="238" t="s">
        <v>385</v>
      </c>
      <c r="T57" s="238" t="s">
        <v>385</v>
      </c>
      <c r="U57" s="238" t="s">
        <v>386</v>
      </c>
      <c r="V57" s="263">
        <f>COUNTIF([4]活動記録!$G$9:$L$200,【選択肢】!Q57)</f>
        <v>0</v>
      </c>
      <c r="W57" s="292" t="s">
        <v>436</v>
      </c>
      <c r="X57" s="293" t="s">
        <v>165</v>
      </c>
      <c r="Y57" s="294"/>
    </row>
    <row r="58" spans="16:25" ht="18" customHeight="1">
      <c r="P58" s="262">
        <f>'[4]別紙1 活動計画書'!O139</f>
        <v>0</v>
      </c>
      <c r="Q58" s="237">
        <v>53</v>
      </c>
      <c r="R58" s="238" t="s">
        <v>343</v>
      </c>
      <c r="S58" s="238" t="s">
        <v>385</v>
      </c>
      <c r="T58" s="238" t="s">
        <v>385</v>
      </c>
      <c r="U58" s="295" t="s">
        <v>388</v>
      </c>
      <c r="V58" s="263">
        <f>COUNTIF([4]活動記録!$G$9:$L$200,【選択肢】!Q58)</f>
        <v>0</v>
      </c>
      <c r="W58" s="292" t="s">
        <v>437</v>
      </c>
      <c r="X58" s="248" t="s">
        <v>390</v>
      </c>
      <c r="Y58" s="294"/>
    </row>
    <row r="59" spans="16:25" ht="18" customHeight="1">
      <c r="P59" s="262">
        <f>'[4]別紙1 活動計画書'!O140</f>
        <v>0</v>
      </c>
      <c r="Q59" s="237">
        <v>54</v>
      </c>
      <c r="R59" s="238" t="s">
        <v>343</v>
      </c>
      <c r="S59" s="238" t="s">
        <v>385</v>
      </c>
      <c r="T59" s="238" t="s">
        <v>385</v>
      </c>
      <c r="U59" s="238" t="s">
        <v>391</v>
      </c>
      <c r="V59" s="263">
        <f>COUNTIF([4]活動記録!$G$9:$L$200,【選択肢】!Q59)</f>
        <v>0</v>
      </c>
      <c r="W59" s="292" t="s">
        <v>438</v>
      </c>
      <c r="X59" s="248" t="s">
        <v>167</v>
      </c>
      <c r="Y59" s="294"/>
    </row>
    <row r="60" spans="16:25" ht="18" customHeight="1">
      <c r="P60" s="262">
        <f>'[4]別紙1 活動計画書'!O141</f>
        <v>0</v>
      </c>
      <c r="Q60" s="237">
        <v>55</v>
      </c>
      <c r="R60" s="238" t="s">
        <v>343</v>
      </c>
      <c r="S60" s="238" t="s">
        <v>385</v>
      </c>
      <c r="T60" s="238" t="s">
        <v>385</v>
      </c>
      <c r="U60" s="238" t="s">
        <v>393</v>
      </c>
      <c r="V60" s="263">
        <f>COUNTIF([4]活動記録!$G$9:$L$200,【選択肢】!Q60)</f>
        <v>0</v>
      </c>
      <c r="W60" s="292" t="s">
        <v>439</v>
      </c>
      <c r="X60" s="248" t="s">
        <v>168</v>
      </c>
      <c r="Y60" s="294"/>
    </row>
    <row r="61" spans="16:25" ht="18" customHeight="1">
      <c r="P61" s="262">
        <f>'[4]別紙1 活動計画書'!O142</f>
        <v>0</v>
      </c>
      <c r="Q61" s="237">
        <v>56</v>
      </c>
      <c r="R61" s="238" t="s">
        <v>343</v>
      </c>
      <c r="S61" s="238" t="s">
        <v>385</v>
      </c>
      <c r="T61" s="238" t="s">
        <v>385</v>
      </c>
      <c r="U61" s="238" t="s">
        <v>395</v>
      </c>
      <c r="V61" s="263">
        <f>COUNTIF([4]活動記録!$G$9:$L$200,【選択肢】!Q61)</f>
        <v>0</v>
      </c>
      <c r="W61" s="292" t="s">
        <v>440</v>
      </c>
      <c r="X61" s="248" t="s">
        <v>169</v>
      </c>
      <c r="Y61" s="294"/>
    </row>
    <row r="62" spans="16:25" ht="18" customHeight="1">
      <c r="P62" s="262">
        <f>'[4]別紙1 活動計画書'!O143</f>
        <v>0</v>
      </c>
      <c r="Q62" s="237">
        <v>57</v>
      </c>
      <c r="R62" s="238" t="s">
        <v>343</v>
      </c>
      <c r="S62" s="238" t="s">
        <v>385</v>
      </c>
      <c r="T62" s="238" t="s">
        <v>385</v>
      </c>
      <c r="U62" s="238" t="s">
        <v>397</v>
      </c>
      <c r="V62" s="263">
        <f>COUNTIF([4]活動記録!$G$9:$L$200,【選択肢】!Q62)</f>
        <v>0</v>
      </c>
      <c r="W62" s="296" t="s">
        <v>441</v>
      </c>
      <c r="X62" s="248" t="s">
        <v>170</v>
      </c>
      <c r="Y62" s="294"/>
    </row>
    <row r="63" spans="16:25" ht="18" customHeight="1">
      <c r="P63" s="262">
        <f>'[4]別紙1 活動計画書'!O144</f>
        <v>0</v>
      </c>
      <c r="Q63" s="297">
        <v>58</v>
      </c>
      <c r="R63" s="238" t="s">
        <v>343</v>
      </c>
      <c r="S63" s="238" t="s">
        <v>385</v>
      </c>
      <c r="T63" s="238" t="s">
        <v>385</v>
      </c>
      <c r="U63" s="238" t="s">
        <v>399</v>
      </c>
      <c r="V63" s="263">
        <f>COUNTIF([4]活動記録!$G$9:$L$200,【選択肢】!Q63)</f>
        <v>0</v>
      </c>
      <c r="W63" s="296" t="s">
        <v>442</v>
      </c>
      <c r="X63" s="248" t="s">
        <v>171</v>
      </c>
      <c r="Y63" s="294"/>
    </row>
    <row r="64" spans="16:25" ht="18" customHeight="1">
      <c r="P64" s="262">
        <f>'[4]別紙1 活動計画書'!O145</f>
        <v>0</v>
      </c>
      <c r="Q64" s="298" t="s">
        <v>401</v>
      </c>
      <c r="R64" s="238" t="s">
        <v>343</v>
      </c>
      <c r="S64" s="238" t="s">
        <v>385</v>
      </c>
      <c r="T64" s="238" t="s">
        <v>385</v>
      </c>
      <c r="U64" s="299" t="s">
        <v>402</v>
      </c>
      <c r="V64" s="263">
        <f>COUNTIF([4]活動記録!$G$9:$L$200,【選択肢】!Q64)</f>
        <v>0</v>
      </c>
      <c r="W64" s="300"/>
      <c r="X64" s="238" t="s">
        <v>403</v>
      </c>
      <c r="Y64" s="284" t="s">
        <v>367</v>
      </c>
    </row>
    <row r="65" spans="16:25" ht="18" customHeight="1">
      <c r="P65" s="262">
        <f>'[4]別紙1 活動計画書'!O146</f>
        <v>0</v>
      </c>
      <c r="Q65" s="301" t="s">
        <v>404</v>
      </c>
      <c r="R65" s="238" t="s">
        <v>343</v>
      </c>
      <c r="S65" s="238" t="s">
        <v>385</v>
      </c>
      <c r="T65" s="238" t="s">
        <v>385</v>
      </c>
      <c r="U65" s="286" t="s">
        <v>405</v>
      </c>
      <c r="V65" s="263">
        <f>COUNTIF([4]活動記録!$G$9:$L$200,【選択肢】!Q65)</f>
        <v>0</v>
      </c>
      <c r="X65" s="286" t="s">
        <v>406</v>
      </c>
      <c r="Y65" s="225" t="s">
        <v>407</v>
      </c>
    </row>
    <row r="66" spans="16:25" ht="18" customHeight="1">
      <c r="P66" s="262">
        <f>'[4]別紙1 活動計画書'!O147</f>
        <v>0</v>
      </c>
      <c r="Q66" s="237">
        <v>59</v>
      </c>
      <c r="R66" s="238" t="s">
        <v>343</v>
      </c>
      <c r="S66" s="238" t="s">
        <v>385</v>
      </c>
      <c r="T66" s="238" t="s">
        <v>385</v>
      </c>
      <c r="U66" s="238" t="s">
        <v>408</v>
      </c>
      <c r="V66" s="263">
        <f>COUNTIF([4]活動記録!$G$9:$L$200,【選択肢】!Q66)</f>
        <v>0</v>
      </c>
      <c r="X66" s="238" t="s">
        <v>408</v>
      </c>
      <c r="Y66" s="248" t="s">
        <v>221</v>
      </c>
    </row>
    <row r="67" spans="16:25" ht="18" customHeight="1">
      <c r="P67" s="262">
        <f>'[4]別紙1 活動計画書'!O149</f>
        <v>0</v>
      </c>
      <c r="Q67" s="237">
        <v>60</v>
      </c>
      <c r="R67" s="238" t="s">
        <v>343</v>
      </c>
      <c r="S67" s="238" t="s">
        <v>385</v>
      </c>
      <c r="T67" s="238" t="s">
        <v>385</v>
      </c>
      <c r="U67" s="238" t="s">
        <v>409</v>
      </c>
      <c r="V67" s="263">
        <f>COUNTIF([4]活動記録!$G$9:$L$200,【選択肢】!Q67)</f>
        <v>0</v>
      </c>
      <c r="X67" s="302" t="s">
        <v>409</v>
      </c>
      <c r="Y67" s="248" t="s">
        <v>222</v>
      </c>
    </row>
    <row r="68" spans="16:25" ht="18" customHeight="1">
      <c r="P68" s="262" t="str">
        <f>IF(COUNTIF('[4]別紙1 活動計画書'!$D$173:$D$183,G3),"○","")</f>
        <v/>
      </c>
      <c r="Q68" s="237">
        <v>61</v>
      </c>
      <c r="R68" s="238" t="s">
        <v>410</v>
      </c>
      <c r="S68" s="238" t="s">
        <v>279</v>
      </c>
      <c r="T68" s="238" t="s">
        <v>89</v>
      </c>
      <c r="U68" s="238" t="s">
        <v>411</v>
      </c>
      <c r="V68" s="263">
        <f>COUNTIF([4]活動記録!$G$9:$L$200,【選択肢】!Q68)</f>
        <v>0</v>
      </c>
      <c r="Y68" s="248" t="s">
        <v>235</v>
      </c>
    </row>
    <row r="69" spans="16:25" ht="18" customHeight="1">
      <c r="P69" s="262" t="str">
        <f>IF(COUNTIF('[4]別紙1 活動計画書'!$D$173:$D$183,H3),"○","")</f>
        <v/>
      </c>
      <c r="Q69" s="237">
        <v>62</v>
      </c>
      <c r="R69" s="238" t="s">
        <v>410</v>
      </c>
      <c r="S69" s="238" t="s">
        <v>279</v>
      </c>
      <c r="T69" s="238" t="s">
        <v>89</v>
      </c>
      <c r="U69" s="238" t="s">
        <v>412</v>
      </c>
      <c r="V69" s="263">
        <f>COUNTIF([4]活動記録!$G$9:$L$200,【選択肢】!Q69)</f>
        <v>0</v>
      </c>
      <c r="Y69" s="248" t="s">
        <v>236</v>
      </c>
    </row>
    <row r="70" spans="16:25" ht="18" customHeight="1">
      <c r="P70" s="262" t="str">
        <f>IF(COUNTIF('[4]別紙1 活動計画書'!$D$173:$D$183,G4),"○","")</f>
        <v/>
      </c>
      <c r="Q70" s="237">
        <v>63</v>
      </c>
      <c r="R70" s="238" t="s">
        <v>410</v>
      </c>
      <c r="S70" s="238" t="s">
        <v>279</v>
      </c>
      <c r="T70" s="238" t="s">
        <v>93</v>
      </c>
      <c r="U70" s="238" t="s">
        <v>413</v>
      </c>
      <c r="V70" s="263">
        <f>COUNTIF([4]活動記録!$G$9:$L$200,【選択肢】!Q70)</f>
        <v>0</v>
      </c>
      <c r="Y70" s="248" t="s">
        <v>248</v>
      </c>
    </row>
    <row r="71" spans="16:25" ht="18" customHeight="1">
      <c r="P71" s="262" t="str">
        <f>IF(COUNTIF('[4]別紙1 活動計画書'!$D$173:$D$183,H4),"○","")</f>
        <v/>
      </c>
      <c r="Q71" s="237">
        <v>64</v>
      </c>
      <c r="R71" s="238" t="s">
        <v>410</v>
      </c>
      <c r="S71" s="238" t="s">
        <v>279</v>
      </c>
      <c r="T71" s="238" t="s">
        <v>93</v>
      </c>
      <c r="U71" s="238" t="s">
        <v>414</v>
      </c>
      <c r="V71" s="263">
        <f>COUNTIF([4]活動記録!$G$9:$L$200,【選択肢】!Q71)</f>
        <v>0</v>
      </c>
      <c r="Y71" s="248" t="s">
        <v>249</v>
      </c>
    </row>
    <row r="72" spans="16:25" ht="18.75">
      <c r="P72" s="262" t="str">
        <f>IF(COUNTIF('[4]別紙1 活動計画書'!$D$173:$D$183,G5),"○","")</f>
        <v/>
      </c>
      <c r="Q72" s="237">
        <v>65</v>
      </c>
      <c r="R72" s="238" t="s">
        <v>410</v>
      </c>
      <c r="S72" s="238" t="s">
        <v>279</v>
      </c>
      <c r="T72" s="238" t="s">
        <v>97</v>
      </c>
      <c r="U72" s="238" t="s">
        <v>415</v>
      </c>
      <c r="V72" s="263">
        <f>COUNTIF([4]活動記録!$G$9:$L$200,【選択肢】!Q72)</f>
        <v>0</v>
      </c>
      <c r="Y72" s="303" t="s">
        <v>257</v>
      </c>
    </row>
    <row r="73" spans="16:25" ht="18.75">
      <c r="P73" s="262" t="str">
        <f>IF(COUNTIF('[4]別紙1 活動計画書'!$D$173:$D$183,H5),"○","")</f>
        <v/>
      </c>
      <c r="Q73" s="304">
        <v>66</v>
      </c>
      <c r="R73" s="285" t="s">
        <v>410</v>
      </c>
      <c r="S73" s="285" t="s">
        <v>279</v>
      </c>
      <c r="T73" s="285" t="s">
        <v>97</v>
      </c>
      <c r="U73" s="285" t="s">
        <v>416</v>
      </c>
      <c r="V73" s="263">
        <f>COUNTIF([4]活動記録!$G$9:$L$200,【選択肢】!Q73)</f>
        <v>0</v>
      </c>
      <c r="Y73" s="305"/>
    </row>
    <row r="74" spans="16:25">
      <c r="P74" s="306" t="s">
        <v>193</v>
      </c>
      <c r="Q74" s="307">
        <v>101</v>
      </c>
      <c r="R74" s="307" t="s">
        <v>343</v>
      </c>
      <c r="S74" s="307" t="s">
        <v>279</v>
      </c>
      <c r="T74" s="307" t="s">
        <v>232</v>
      </c>
      <c r="U74" s="290" t="s">
        <v>383</v>
      </c>
      <c r="V74" s="308">
        <f>COUNTIF([4]活動記録!$G$9:$L$200,【選択肢】!Q74)</f>
        <v>0</v>
      </c>
    </row>
    <row r="75" spans="16:25">
      <c r="P75" s="306" t="s">
        <v>193</v>
      </c>
      <c r="Q75" s="309">
        <v>102</v>
      </c>
      <c r="R75" s="307" t="s">
        <v>343</v>
      </c>
      <c r="S75" s="307" t="s">
        <v>279</v>
      </c>
      <c r="T75" s="309" t="s">
        <v>417</v>
      </c>
      <c r="U75" s="292" t="s">
        <v>387</v>
      </c>
      <c r="V75" s="308">
        <f>COUNTIF([4]活動記録!$G$9:$L$200,【選択肢】!Q75)</f>
        <v>0</v>
      </c>
    </row>
    <row r="76" spans="16:25">
      <c r="P76" s="306" t="s">
        <v>193</v>
      </c>
      <c r="Q76" s="309">
        <v>103</v>
      </c>
      <c r="R76" s="307" t="s">
        <v>343</v>
      </c>
      <c r="S76" s="307" t="s">
        <v>279</v>
      </c>
      <c r="T76" s="309" t="s">
        <v>418</v>
      </c>
      <c r="U76" s="292" t="s">
        <v>389</v>
      </c>
      <c r="V76" s="308">
        <f>COUNTIF([4]活動記録!$G$9:$L$200,【選択肢】!Q76)</f>
        <v>0</v>
      </c>
    </row>
    <row r="77" spans="16:25">
      <c r="P77" s="306" t="s">
        <v>193</v>
      </c>
      <c r="Q77" s="309">
        <v>104</v>
      </c>
      <c r="R77" s="307" t="s">
        <v>343</v>
      </c>
      <c r="S77" s="307" t="s">
        <v>279</v>
      </c>
      <c r="T77" s="309" t="s">
        <v>419</v>
      </c>
      <c r="U77" s="292" t="s">
        <v>392</v>
      </c>
      <c r="V77" s="308">
        <f>COUNTIF([4]活動記録!$G$9:$L$200,【選択肢】!Q77)</f>
        <v>0</v>
      </c>
    </row>
    <row r="78" spans="16:25">
      <c r="P78" s="306" t="s">
        <v>193</v>
      </c>
      <c r="Q78" s="309">
        <v>105</v>
      </c>
      <c r="R78" s="307" t="s">
        <v>343</v>
      </c>
      <c r="S78" s="307" t="s">
        <v>279</v>
      </c>
      <c r="T78" s="309" t="s">
        <v>419</v>
      </c>
      <c r="U78" s="292" t="s">
        <v>394</v>
      </c>
      <c r="V78" s="308">
        <f>COUNTIF([4]活動記録!$G$9:$L$200,【選択肢】!Q78)</f>
        <v>0</v>
      </c>
    </row>
    <row r="79" spans="16:25">
      <c r="P79" s="306" t="s">
        <v>193</v>
      </c>
      <c r="Q79" s="309">
        <v>106</v>
      </c>
      <c r="R79" s="307" t="s">
        <v>343</v>
      </c>
      <c r="S79" s="307" t="s">
        <v>279</v>
      </c>
      <c r="T79" s="309" t="s">
        <v>419</v>
      </c>
      <c r="U79" s="292" t="s">
        <v>396</v>
      </c>
      <c r="V79" s="308">
        <f>COUNTIF([4]活動記録!$G$9:$L$200,【選択肢】!Q79)</f>
        <v>0</v>
      </c>
    </row>
    <row r="80" spans="16:25">
      <c r="P80" s="306" t="s">
        <v>193</v>
      </c>
      <c r="Q80" s="309">
        <v>107</v>
      </c>
      <c r="R80" s="307" t="s">
        <v>343</v>
      </c>
      <c r="S80" s="307" t="s">
        <v>279</v>
      </c>
      <c r="T80" s="309" t="s">
        <v>419</v>
      </c>
      <c r="U80" s="296" t="s">
        <v>398</v>
      </c>
      <c r="V80" s="308">
        <f>COUNTIF([4]活動記録!$G$9:$L$200,【選択肢】!Q80)</f>
        <v>0</v>
      </c>
    </row>
    <row r="81" spans="16:22">
      <c r="P81" s="306" t="s">
        <v>193</v>
      </c>
      <c r="Q81" s="309">
        <v>108</v>
      </c>
      <c r="R81" s="309" t="s">
        <v>420</v>
      </c>
      <c r="S81" s="307" t="s">
        <v>279</v>
      </c>
      <c r="T81" s="309" t="s">
        <v>218</v>
      </c>
      <c r="U81" s="296" t="s">
        <v>400</v>
      </c>
      <c r="V81" s="308">
        <f>COUNTIF([4]活動記録!$G$9:$L$200,【選択肢】!Q81)</f>
        <v>0</v>
      </c>
    </row>
    <row r="82" spans="16:22">
      <c r="P82" s="306" t="s">
        <v>193</v>
      </c>
      <c r="Q82" s="310"/>
      <c r="R82" s="311"/>
      <c r="S82" s="311"/>
      <c r="T82" s="311"/>
      <c r="U82" s="311"/>
      <c r="V82" s="312"/>
    </row>
    <row r="83" spans="16:22">
      <c r="P83" s="306" t="s">
        <v>193</v>
      </c>
      <c r="Q83" s="310"/>
      <c r="R83" s="311"/>
      <c r="S83" s="311"/>
      <c r="T83" s="311"/>
      <c r="U83" s="311"/>
      <c r="V83" s="312"/>
    </row>
    <row r="84" spans="16:22">
      <c r="P84" s="306" t="s">
        <v>193</v>
      </c>
      <c r="Q84" s="310"/>
      <c r="R84" s="311"/>
      <c r="S84" s="311"/>
      <c r="T84" s="311"/>
      <c r="U84" s="311"/>
      <c r="V84" s="312"/>
    </row>
    <row r="85" spans="16:22">
      <c r="P85" s="306" t="s">
        <v>193</v>
      </c>
      <c r="Q85" s="310"/>
      <c r="R85" s="311"/>
      <c r="S85" s="311"/>
      <c r="T85" s="311"/>
      <c r="U85" s="311"/>
      <c r="V85" s="312"/>
    </row>
    <row r="86" spans="16:22">
      <c r="P86" s="306" t="s">
        <v>193</v>
      </c>
      <c r="Q86" s="310"/>
      <c r="R86" s="311"/>
      <c r="S86" s="311"/>
      <c r="T86" s="311"/>
      <c r="U86" s="311"/>
      <c r="V86" s="312"/>
    </row>
    <row r="87" spans="16:22">
      <c r="P87" s="306" t="s">
        <v>193</v>
      </c>
      <c r="Q87" s="310"/>
      <c r="R87" s="311"/>
      <c r="S87" s="311"/>
      <c r="T87" s="311"/>
      <c r="U87" s="311"/>
      <c r="V87" s="312"/>
    </row>
    <row r="88" spans="16:22">
      <c r="P88" s="306" t="s">
        <v>193</v>
      </c>
      <c r="Q88" s="310"/>
      <c r="R88" s="311"/>
      <c r="S88" s="311"/>
      <c r="T88" s="311"/>
      <c r="U88" s="311"/>
      <c r="V88" s="312"/>
    </row>
    <row r="89" spans="16:22">
      <c r="P89" s="306" t="s">
        <v>193</v>
      </c>
      <c r="Q89" s="313"/>
      <c r="R89" s="314"/>
      <c r="S89" s="314"/>
      <c r="T89" s="314"/>
      <c r="U89" s="314"/>
      <c r="V89" s="312"/>
    </row>
    <row r="90" spans="16:22">
      <c r="Q90" s="315"/>
      <c r="R90" s="315"/>
      <c r="S90" s="315" t="s">
        <v>421</v>
      </c>
      <c r="T90" s="315"/>
      <c r="U90" s="315"/>
      <c r="V90" s="316"/>
    </row>
    <row r="104" spans="17:21">
      <c r="Q104" s="317" t="s">
        <v>422</v>
      </c>
    </row>
    <row r="105" spans="17:21">
      <c r="Q105" s="318">
        <f t="array" ref="Q105">IFERROR(INDEX($Q$3:$U$89, SMALL(IF($P$3:$P$89="○", ROW($P$3:$P$89)-ROW($P$3)+1), ROW(A1)), COLUMNS($Q$3:Q3)), "")</f>
        <v>200</v>
      </c>
      <c r="R105" s="318" t="str">
        <f t="array" ref="R105">IFERROR(INDEX($Q$3:$U$89, SMALL(IF($P$3:$P$89="○", ROW($P$3:$P$89)-ROW($P$3)+1), ROW(B1)), COLUMNS($Q$3:R3)), "")</f>
        <v>-</v>
      </c>
      <c r="S105" s="318" t="str">
        <f t="array" ref="S105">IFERROR(INDEX($Q$3:$U$89, SMALL(IF($P$3:$P$89="○", ROW($P$3:$P$89)-ROW($P$3)+1), ROW(C1)), COLUMNS($Q$3:S3)), "")</f>
        <v>事務処理</v>
      </c>
      <c r="T105" s="318" t="str">
        <f t="array" ref="T105">IFERROR(INDEX($Q$3:$U$89, SMALL(IF($P$3:$P$89="○", ROW($P$3:$P$89)-ROW($P$3)+1), ROW(D1)), COLUMNS($Q$3:T3)), "")</f>
        <v>事務処理</v>
      </c>
      <c r="U105" s="318" t="str">
        <f t="array" ref="U105">IFERROR(INDEX($Q$3:$U$89, SMALL(IF($P$3:$P$89="○", ROW($P$3:$P$89)-ROW($P$3)+1), ROW(E1)), COLUMNS($Q$3:U3)), "")</f>
        <v>200 事務処理</v>
      </c>
    </row>
    <row r="106" spans="17:21">
      <c r="Q106" s="318">
        <f t="array" ref="Q106">IFERROR(INDEX($Q$3:$U$89, SMALL(IF($P$3:$P$89="○", ROW($P$3:$P$89)-ROW($P$3)+1), ROW(A2)), COLUMNS($Q$3:Q4)), "")</f>
        <v>300</v>
      </c>
      <c r="R106" s="318" t="str">
        <f t="array" ref="R106">IFERROR(INDEX($Q$3:$U$89, SMALL(IF($P$3:$P$89="○", ROW($P$3:$P$89)-ROW($P$3)+1), ROW(B2)), COLUMNS($Q$3:R4)), "")</f>
        <v>-</v>
      </c>
      <c r="S106" s="318" t="str">
        <f t="array" ref="S106">IFERROR(INDEX($Q$3:$U$89, SMALL(IF($P$3:$P$89="○", ROW($P$3:$P$89)-ROW($P$3)+1), ROW(C2)), COLUMNS($Q$3:S4)), "")</f>
        <v>会議</v>
      </c>
      <c r="T106" s="318" t="str">
        <f t="array" ref="T106">IFERROR(INDEX($Q$3:$U$89, SMALL(IF($P$3:$P$89="○", ROW($P$3:$P$89)-ROW($P$3)+1), ROW(D2)), COLUMNS($Q$3:T4)), "")</f>
        <v>会議</v>
      </c>
      <c r="U106" s="318" t="str">
        <f t="array" ref="U106">IFERROR(INDEX($Q$3:$U$89, SMALL(IF($P$3:$P$89="○", ROW($P$3:$P$89)-ROW($P$3)+1), ROW(E2)), COLUMNS($Q$3:U4)), "")</f>
        <v>300 会議</v>
      </c>
    </row>
    <row r="107" spans="17:21">
      <c r="Q107" s="318">
        <f t="array" ref="Q107">IFERROR(INDEX($Q$3:$U$89, SMALL(IF($P$3:$P$89="○", ROW($P$3:$P$89)-ROW($P$3)+1), ROW(A3)), COLUMNS($Q$3:Q5)), "")</f>
        <v>3</v>
      </c>
      <c r="R107" s="318" t="str">
        <f t="array" ref="R107">IFERROR(INDEX($Q$3:$U$89, SMALL(IF($P$3:$P$89="○", ROW($P$3:$P$89)-ROW($P$3)+1), ROW(B3)), COLUMNS($Q$3:R5)), "")</f>
        <v>農地維持</v>
      </c>
      <c r="S107" s="318" t="str">
        <f t="array" ref="S107">IFERROR(INDEX($Q$3:$U$89, SMALL(IF($P$3:$P$89="○", ROW($P$3:$P$89)-ROW($P$3)+1), ROW(C3)), COLUMNS($Q$3:S5)), "")</f>
        <v>研修</v>
      </c>
      <c r="T107" s="318" t="str">
        <f t="array" ref="T107">IFERROR(INDEX($Q$3:$U$89, SMALL(IF($P$3:$P$89="○", ROW($P$3:$P$89)-ROW($P$3)+1), ROW(D3)), COLUMNS($Q$3:T5)), "")</f>
        <v>研修</v>
      </c>
      <c r="U107" s="318" t="str">
        <f t="array" ref="U107">IFERROR(INDEX($Q$3:$U$89, SMALL(IF($P$3:$P$89="○", ROW($P$3:$P$89)-ROW($P$3)+1), ROW(E3)), COLUMNS($Q$3:U5)), "")</f>
        <v>3 事務・組織運営等に関する研修、機械の安全使用に関する研修</v>
      </c>
    </row>
    <row r="108" spans="17:21">
      <c r="Q108" s="318">
        <f t="array" ref="Q108">IFERROR(INDEX($Q$3:$U$89, SMALL(IF($P$3:$P$89="○", ROW($P$3:$P$89)-ROW($P$3)+1), ROW(A4)), COLUMNS($Q$3:Q6)), "")</f>
        <v>6</v>
      </c>
      <c r="R108" s="318" t="str">
        <f t="array" ref="R108">IFERROR(INDEX($Q$3:$U$89, SMALL(IF($P$3:$P$89="○", ROW($P$3:$P$89)-ROW($P$3)+1), ROW(B4)), COLUMNS($Q$3:R6)), "")</f>
        <v>農地維持</v>
      </c>
      <c r="S108" s="318" t="str">
        <f t="array" ref="S108">IFERROR(INDEX($Q$3:$U$89, SMALL(IF($P$3:$P$89="○", ROW($P$3:$P$89)-ROW($P$3)+1), ROW(C4)), COLUMNS($Q$3:S6)), "")</f>
        <v>実践活動</v>
      </c>
      <c r="T108" s="318" t="str">
        <f t="array" ref="T108">IFERROR(INDEX($Q$3:$U$89, SMALL(IF($P$3:$P$89="○", ROW($P$3:$P$89)-ROW($P$3)+1), ROW(D4)), COLUMNS($Q$3:T6)), "")</f>
        <v>農用地</v>
      </c>
      <c r="U108" s="318" t="str">
        <f t="array" ref="U108">IFERROR(INDEX($Q$3:$U$89, SMALL(IF($P$3:$P$89="○", ROW($P$3:$P$89)-ROW($P$3)+1), ROW(E4)), COLUMNS($Q$3:U6)), "")</f>
        <v>6 鳥獣害防護柵等の保守管理</v>
      </c>
    </row>
    <row r="109" spans="17:21">
      <c r="Q109" s="318">
        <f t="array" ref="Q109">IFERROR(INDEX($Q$3:$U$89, SMALL(IF($P$3:$P$89="○", ROW($P$3:$P$89)-ROW($P$3)+1), ROW(A5)), COLUMNS($Q$3:Q7)), "")</f>
        <v>9</v>
      </c>
      <c r="R109" s="318" t="str">
        <f t="array" ref="R109">IFERROR(INDEX($Q$3:$U$89, SMALL(IF($P$3:$P$89="○", ROW($P$3:$P$89)-ROW($P$3)+1), ROW(B5)), COLUMNS($Q$3:R7)), "")</f>
        <v>農地維持</v>
      </c>
      <c r="S109" s="318" t="str">
        <f t="array" ref="S109">IFERROR(INDEX($Q$3:$U$89, SMALL(IF($P$3:$P$89="○", ROW($P$3:$P$89)-ROW($P$3)+1), ROW(C5)), COLUMNS($Q$3:S7)), "")</f>
        <v>実践活動</v>
      </c>
      <c r="T109" s="318" t="str">
        <f t="array" ref="T109">IFERROR(INDEX($Q$3:$U$89, SMALL(IF($P$3:$P$89="○", ROW($P$3:$P$89)-ROW($P$3)+1), ROW(D5)), COLUMNS($Q$3:T7)), "")</f>
        <v>水路</v>
      </c>
      <c r="U109" s="318" t="str">
        <f t="array" ref="U109">IFERROR(INDEX($Q$3:$U$89, SMALL(IF($P$3:$P$89="○", ROW($P$3:$P$89)-ROW($P$3)+1), ROW(E5)), COLUMNS($Q$3:U7)), "")</f>
        <v>9 水路附帯施設の保守管理</v>
      </c>
    </row>
    <row r="110" spans="17:21">
      <c r="Q110" s="318">
        <f t="array" ref="Q110">IFERROR(INDEX($Q$3:$U$89, SMALL(IF($P$3:$P$89="○", ROW($P$3:$P$89)-ROW($P$3)+1), ROW(A6)), COLUMNS($Q$3:Q8)), "")</f>
        <v>11</v>
      </c>
      <c r="R110" s="318" t="str">
        <f t="array" ref="R110">IFERROR(INDEX($Q$3:$U$89, SMALL(IF($P$3:$P$89="○", ROW($P$3:$P$89)-ROW($P$3)+1), ROW(B6)), COLUMNS($Q$3:R8)), "")</f>
        <v>農地維持</v>
      </c>
      <c r="S110" s="318" t="str">
        <f t="array" ref="S110">IFERROR(INDEX($Q$3:$U$89, SMALL(IF($P$3:$P$89="○", ROW($P$3:$P$89)-ROW($P$3)+1), ROW(C6)), COLUMNS($Q$3:S8)), "")</f>
        <v>実践活動</v>
      </c>
      <c r="T110" s="318" t="str">
        <f t="array" ref="T110">IFERROR(INDEX($Q$3:$U$89, SMALL(IF($P$3:$P$89="○", ROW($P$3:$P$89)-ROW($P$3)+1), ROW(D6)), COLUMNS($Q$3:T8)), "")</f>
        <v>農道</v>
      </c>
      <c r="U110" s="318" t="str">
        <f t="array" ref="U110">IFERROR(INDEX($Q$3:$U$89, SMALL(IF($P$3:$P$89="○", ROW($P$3:$P$89)-ROW($P$3)+1), ROW(E6)), COLUMNS($Q$3:U8)), "")</f>
        <v>11 農道側溝の泥上げ</v>
      </c>
    </row>
    <row r="111" spans="17:21">
      <c r="Q111" s="318">
        <f t="array" ref="Q111">IFERROR(INDEX($Q$3:$U$89, SMALL(IF($P$3:$P$89="○", ROW($P$3:$P$89)-ROW($P$3)+1), ROW(A7)), COLUMNS($Q$3:Q9)), "")</f>
        <v>12</v>
      </c>
      <c r="R111" s="318" t="str">
        <f t="array" ref="R111">IFERROR(INDEX($Q$3:$U$89, SMALL(IF($P$3:$P$89="○", ROW($P$3:$P$89)-ROW($P$3)+1), ROW(B7)), COLUMNS($Q$3:R9)), "")</f>
        <v>農地維持</v>
      </c>
      <c r="S111" s="318" t="str">
        <f t="array" ref="S111">IFERROR(INDEX($Q$3:$U$89, SMALL(IF($P$3:$P$89="○", ROW($P$3:$P$89)-ROW($P$3)+1), ROW(C7)), COLUMNS($Q$3:S9)), "")</f>
        <v>実践活動</v>
      </c>
      <c r="T111" s="318" t="str">
        <f t="array" ref="T111">IFERROR(INDEX($Q$3:$U$89, SMALL(IF($P$3:$P$89="○", ROW($P$3:$P$89)-ROW($P$3)+1), ROW(D7)), COLUMNS($Q$3:T9)), "")</f>
        <v>農道</v>
      </c>
      <c r="U111" s="318" t="str">
        <f t="array" ref="U111">IFERROR(INDEX($Q$3:$U$89, SMALL(IF($P$3:$P$89="○", ROW($P$3:$P$89)-ROW($P$3)+1), ROW(E7)), COLUMNS($Q$3:U9)), "")</f>
        <v>12 路面の維持</v>
      </c>
    </row>
    <row r="112" spans="17:21">
      <c r="Q112" s="318">
        <f t="array" ref="Q112">IFERROR(INDEX($Q$3:$U$89, SMALL(IF($P$3:$P$89="○", ROW($P$3:$P$89)-ROW($P$3)+1), ROW(A8)), COLUMNS($Q$3:Q10)), "")</f>
        <v>14</v>
      </c>
      <c r="R112" s="318" t="str">
        <f t="array" ref="R112">IFERROR(INDEX($Q$3:$U$89, SMALL(IF($P$3:$P$89="○", ROW($P$3:$P$89)-ROW($P$3)+1), ROW(B8)), COLUMNS($Q$3:R10)), "")</f>
        <v>農地維持</v>
      </c>
      <c r="S112" s="318" t="str">
        <f t="array" ref="S112">IFERROR(INDEX($Q$3:$U$89, SMALL(IF($P$3:$P$89="○", ROW($P$3:$P$89)-ROW($P$3)+1), ROW(C8)), COLUMNS($Q$3:S10)), "")</f>
        <v>実践活動</v>
      </c>
      <c r="T112" s="318" t="str">
        <f t="array" ref="T112">IFERROR(INDEX($Q$3:$U$89, SMALL(IF($P$3:$P$89="○", ROW($P$3:$P$89)-ROW($P$3)+1), ROW(D8)), COLUMNS($Q$3:T10)), "")</f>
        <v>ため池</v>
      </c>
      <c r="U112" s="318" t="str">
        <f t="array" ref="U112">IFERROR(INDEX($Q$3:$U$89, SMALL(IF($P$3:$P$89="○", ROW($P$3:$P$89)-ROW($P$3)+1), ROW(E8)), COLUMNS($Q$3:U10)), "")</f>
        <v>14 ため池の泥上げ</v>
      </c>
    </row>
    <row r="113" spans="17:21">
      <c r="Q113" s="318">
        <f t="array" ref="Q113">IFERROR(INDEX($Q$3:$U$89, SMALL(IF($P$3:$P$89="○", ROW($P$3:$P$89)-ROW($P$3)+1), ROW(A9)), COLUMNS($Q$3:Q11)), "")</f>
        <v>15</v>
      </c>
      <c r="R113" s="318" t="str">
        <f t="array" ref="R113">IFERROR(INDEX($Q$3:$U$89, SMALL(IF($P$3:$P$89="○", ROW($P$3:$P$89)-ROW($P$3)+1), ROW(B9)), COLUMNS($Q$3:R11)), "")</f>
        <v>農地維持</v>
      </c>
      <c r="S113" s="318" t="str">
        <f t="array" ref="S113">IFERROR(INDEX($Q$3:$U$89, SMALL(IF($P$3:$P$89="○", ROW($P$3:$P$89)-ROW($P$3)+1), ROW(C9)), COLUMNS($Q$3:S11)), "")</f>
        <v>実践活動</v>
      </c>
      <c r="T113" s="318" t="str">
        <f t="array" ref="T113">IFERROR(INDEX($Q$3:$U$89, SMALL(IF($P$3:$P$89="○", ROW($P$3:$P$89)-ROW($P$3)+1), ROW(D9)), COLUMNS($Q$3:T11)), "")</f>
        <v>ため池</v>
      </c>
      <c r="U113" s="318" t="str">
        <f t="array" ref="U113">IFERROR(INDEX($Q$3:$U$89, SMALL(IF($P$3:$P$89="○", ROW($P$3:$P$89)-ROW($P$3)+1), ROW(E9)), COLUMNS($Q$3:U11)), "")</f>
        <v>15 ため池附帯施設の保守管理</v>
      </c>
    </row>
    <row r="114" spans="17:21">
      <c r="Q114" s="318">
        <f t="array" ref="Q114">IFERROR(INDEX($Q$3:$U$89, SMALL(IF($P$3:$P$89="○", ROW($P$3:$P$89)-ROW($P$3)+1), ROW(A10)), COLUMNS($Q$3:Q12)), "")</f>
        <v>16</v>
      </c>
      <c r="R114" s="318" t="str">
        <f t="array" ref="R114">IFERROR(INDEX($Q$3:$U$89, SMALL(IF($P$3:$P$89="○", ROW($P$3:$P$89)-ROW($P$3)+1), ROW(B10)), COLUMNS($Q$3:R12)), "")</f>
        <v>農地維持</v>
      </c>
      <c r="S114" s="318" t="str">
        <f t="array" ref="S114">IFERROR(INDEX($Q$3:$U$89, SMALL(IF($P$3:$P$89="○", ROW($P$3:$P$89)-ROW($P$3)+1), ROW(C10)), COLUMNS($Q$3:S12)), "")</f>
        <v>実践活動</v>
      </c>
      <c r="T114" s="318" t="str">
        <f t="array" ref="T114">IFERROR(INDEX($Q$3:$U$89, SMALL(IF($P$3:$P$89="○", ROW($P$3:$P$89)-ROW($P$3)+1), ROW(D10)), COLUMNS($Q$3:T12)), "")</f>
        <v>共通</v>
      </c>
      <c r="U114" s="318" t="str">
        <f t="array" ref="U114">IFERROR(INDEX($Q$3:$U$89, SMALL(IF($P$3:$P$89="○", ROW($P$3:$P$89)-ROW($P$3)+1), ROW(E10)), COLUMNS($Q$3:U12)), "")</f>
        <v>16 異常気象時の対応</v>
      </c>
    </row>
    <row r="115" spans="17:21">
      <c r="Q115" s="318">
        <f t="array" ref="Q115">IFERROR(INDEX($Q$3:$U$89, SMALL(IF($P$3:$P$89="○", ROW($P$3:$P$89)-ROW($P$3)+1), ROW(A11)), COLUMNS($Q$3:Q13)), "")</f>
        <v>29</v>
      </c>
      <c r="R115" s="318" t="str">
        <f t="array" ref="R115">IFERROR(INDEX($Q$3:$U$89, SMALL(IF($P$3:$P$89="○", ROW($P$3:$P$89)-ROW($P$3)+1), ROW(B11)), COLUMNS($Q$3:R13)), "")</f>
        <v>共同</v>
      </c>
      <c r="S115" s="318" t="str">
        <f t="array" ref="S115">IFERROR(INDEX($Q$3:$U$89, SMALL(IF($P$3:$P$89="○", ROW($P$3:$P$89)-ROW($P$3)+1), ROW(C11)), COLUMNS($Q$3:S13)), "")</f>
        <v>研修</v>
      </c>
      <c r="T115" s="318" t="str">
        <f t="array" ref="T115">IFERROR(INDEX($Q$3:$U$89, SMALL(IF($P$3:$P$89="○", ROW($P$3:$P$89)-ROW($P$3)+1), ROW(D11)), COLUMNS($Q$3:T13)), "")</f>
        <v>研修</v>
      </c>
      <c r="U115" s="318" t="str">
        <f t="array" ref="U115">IFERROR(INDEX($Q$3:$U$89, SMALL(IF($P$3:$P$89="○", ROW($P$3:$P$89)-ROW($P$3)+1), ROW(E11)), COLUMNS($Q$3:U13)), "")</f>
        <v>29 機能診断・補修技術等に関する研修</v>
      </c>
    </row>
    <row r="116" spans="17:21">
      <c r="Q116" s="318">
        <f t="array" ref="Q116">IFERROR(INDEX($Q$3:$U$89, SMALL(IF($P$3:$P$89="○", ROW($P$3:$P$89)-ROW($P$3)+1), ROW(A12)), COLUMNS($Q$3:Q14)), "")</f>
        <v>30</v>
      </c>
      <c r="R116" s="318" t="str">
        <f t="array" ref="R116">IFERROR(INDEX($Q$3:$U$89, SMALL(IF($P$3:$P$89="○", ROW($P$3:$P$89)-ROW($P$3)+1), ROW(B12)), COLUMNS($Q$3:R14)), "")</f>
        <v>共同</v>
      </c>
      <c r="S116" s="318" t="str">
        <f t="array" ref="S116">IFERROR(INDEX($Q$3:$U$89, SMALL(IF($P$3:$P$89="○", ROW($P$3:$P$89)-ROW($P$3)+1), ROW(C12)), COLUMNS($Q$3:S14)), "")</f>
        <v>実践活動</v>
      </c>
      <c r="T116" s="318" t="str">
        <f t="array" ref="T116">IFERROR(INDEX($Q$3:$U$89, SMALL(IF($P$3:$P$89="○", ROW($P$3:$P$89)-ROW($P$3)+1), ROW(D12)), COLUMNS($Q$3:T14)), "")</f>
        <v>農用地</v>
      </c>
      <c r="U116" s="318" t="str">
        <f t="array" ref="U116">IFERROR(INDEX($Q$3:$U$89, SMALL(IF($P$3:$P$89="○", ROW($P$3:$P$89)-ROW($P$3)+1), ROW(E12)), COLUMNS($Q$3:U14)), "")</f>
        <v>30 農用地の軽微な補修等</v>
      </c>
    </row>
    <row r="117" spans="17:21">
      <c r="Q117" s="318">
        <f t="array" ref="Q117">IFERROR(INDEX($Q$3:$U$89, SMALL(IF($P$3:$P$89="○", ROW($P$3:$P$89)-ROW($P$3)+1), ROW(A13)), COLUMNS($Q$3:Q15)), "")</f>
        <v>31</v>
      </c>
      <c r="R117" s="318" t="str">
        <f t="array" ref="R117">IFERROR(INDEX($Q$3:$U$89, SMALL(IF($P$3:$P$89="○", ROW($P$3:$P$89)-ROW($P$3)+1), ROW(B13)), COLUMNS($Q$3:R15)), "")</f>
        <v>共同</v>
      </c>
      <c r="S117" s="318" t="str">
        <f t="array" ref="S117">IFERROR(INDEX($Q$3:$U$89, SMALL(IF($P$3:$P$89="○", ROW($P$3:$P$89)-ROW($P$3)+1), ROW(C13)), COLUMNS($Q$3:S15)), "")</f>
        <v>実践活動</v>
      </c>
      <c r="T117" s="318" t="str">
        <f t="array" ref="T117">IFERROR(INDEX($Q$3:$U$89, SMALL(IF($P$3:$P$89="○", ROW($P$3:$P$89)-ROW($P$3)+1), ROW(D13)), COLUMNS($Q$3:T15)), "")</f>
        <v>水路</v>
      </c>
      <c r="U117" s="318" t="str">
        <f t="array" ref="U117">IFERROR(INDEX($Q$3:$U$89, SMALL(IF($P$3:$P$89="○", ROW($P$3:$P$89)-ROW($P$3)+1), ROW(E13)), COLUMNS($Q$3:U15)), "")</f>
        <v>31 水路の軽微な補修等</v>
      </c>
    </row>
    <row r="118" spans="17:21">
      <c r="Q118" s="318">
        <f t="array" ref="Q118">IFERROR(INDEX($Q$3:$U$89, SMALL(IF($P$3:$P$89="○", ROW($P$3:$P$89)-ROW($P$3)+1), ROW(A14)), COLUMNS($Q$3:Q16)), "")</f>
        <v>32</v>
      </c>
      <c r="R118" s="318" t="str">
        <f t="array" ref="R118">IFERROR(INDEX($Q$3:$U$89, SMALL(IF($P$3:$P$89="○", ROW($P$3:$P$89)-ROW($P$3)+1), ROW(B14)), COLUMNS($Q$3:R16)), "")</f>
        <v>共同</v>
      </c>
      <c r="S118" s="318" t="str">
        <f t="array" ref="S118">IFERROR(INDEX($Q$3:$U$89, SMALL(IF($P$3:$P$89="○", ROW($P$3:$P$89)-ROW($P$3)+1), ROW(C14)), COLUMNS($Q$3:S16)), "")</f>
        <v>実践活動</v>
      </c>
      <c r="T118" s="318" t="str">
        <f t="array" ref="T118">IFERROR(INDEX($Q$3:$U$89, SMALL(IF($P$3:$P$89="○", ROW($P$3:$P$89)-ROW($P$3)+1), ROW(D14)), COLUMNS($Q$3:T16)), "")</f>
        <v>農道</v>
      </c>
      <c r="U118" s="318" t="str">
        <f t="array" ref="U118">IFERROR(INDEX($Q$3:$U$89, SMALL(IF($P$3:$P$89="○", ROW($P$3:$P$89)-ROW($P$3)+1), ROW(E14)), COLUMNS($Q$3:U16)), "")</f>
        <v>32 農道の軽微な補修等</v>
      </c>
    </row>
    <row r="119" spans="17:21">
      <c r="Q119" s="318">
        <f t="array" ref="Q119">IFERROR(INDEX($Q$3:$U$89, SMALL(IF($P$3:$P$89="○", ROW($P$3:$P$89)-ROW($P$3)+1), ROW(A15)), COLUMNS($Q$3:Q17)), "")</f>
        <v>33</v>
      </c>
      <c r="R119" s="318" t="str">
        <f t="array" ref="R119">IFERROR(INDEX($Q$3:$U$89, SMALL(IF($P$3:$P$89="○", ROW($P$3:$P$89)-ROW($P$3)+1), ROW(B15)), COLUMNS($Q$3:R17)), "")</f>
        <v>共同</v>
      </c>
      <c r="S119" s="318" t="str">
        <f t="array" ref="S119">IFERROR(INDEX($Q$3:$U$89, SMALL(IF($P$3:$P$89="○", ROW($P$3:$P$89)-ROW($P$3)+1), ROW(C15)), COLUMNS($Q$3:S17)), "")</f>
        <v>実践活動</v>
      </c>
      <c r="T119" s="318" t="str">
        <f t="array" ref="T119">IFERROR(INDEX($Q$3:$U$89, SMALL(IF($P$3:$P$89="○", ROW($P$3:$P$89)-ROW($P$3)+1), ROW(D15)), COLUMNS($Q$3:T17)), "")</f>
        <v>ため池</v>
      </c>
      <c r="U119" s="318" t="str">
        <f t="array" ref="U119">IFERROR(INDEX($Q$3:$U$89, SMALL(IF($P$3:$P$89="○", ROW($P$3:$P$89)-ROW($P$3)+1), ROW(E15)), COLUMNS($Q$3:U17)), "")</f>
        <v>33 ため池の軽微な補修等</v>
      </c>
    </row>
    <row r="120" spans="17:21">
      <c r="Q120" s="318">
        <f t="array" ref="Q120">IFERROR(INDEX($Q$3:$U$89, SMALL(IF($P$3:$P$89="○", ROW($P$3:$P$89)-ROW($P$3)+1), ROW(A16)), COLUMNS($Q$3:Q18)), "")</f>
        <v>34</v>
      </c>
      <c r="R120" s="318" t="str">
        <f t="array" ref="R120">IFERROR(INDEX($Q$3:$U$89, SMALL(IF($P$3:$P$89="○", ROW($P$3:$P$89)-ROW($P$3)+1), ROW(B16)), COLUMNS($Q$3:R18)), "")</f>
        <v>共同</v>
      </c>
      <c r="S120" s="318" t="str">
        <f t="array" ref="S120">IFERROR(INDEX($Q$3:$U$89, SMALL(IF($P$3:$P$89="○", ROW($P$3:$P$89)-ROW($P$3)+1), ROW(C16)), COLUMNS($Q$3:S18)), "")</f>
        <v>計画策定</v>
      </c>
      <c r="T120" s="318" t="str">
        <f t="array" ref="T120">IFERROR(INDEX($Q$3:$U$89, SMALL(IF($P$3:$P$89="○", ROW($P$3:$P$89)-ROW($P$3)+1), ROW(D16)), COLUMNS($Q$3:T18)), "")</f>
        <v>生態系保全</v>
      </c>
      <c r="U120" s="318" t="str">
        <f t="array" ref="U120">IFERROR(INDEX($Q$3:$U$89, SMALL(IF($P$3:$P$89="○", ROW($P$3:$P$89)-ROW($P$3)+1), ROW(E16)), COLUMNS($Q$3:U18)), "")</f>
        <v>34 生物多様性保全計画の策定</v>
      </c>
    </row>
    <row r="121" spans="17:21">
      <c r="Q121" s="318">
        <f t="array" ref="Q121">IFERROR(INDEX($Q$3:$U$89, SMALL(IF($P$3:$P$89="○", ROW($P$3:$P$89)-ROW($P$3)+1), ROW(A17)), COLUMNS($Q$3:Q19)), "")</f>
        <v>35</v>
      </c>
      <c r="R121" s="318" t="str">
        <f t="array" ref="R121">IFERROR(INDEX($Q$3:$U$89, SMALL(IF($P$3:$P$89="○", ROW($P$3:$P$89)-ROW($P$3)+1), ROW(B17)), COLUMNS($Q$3:R19)), "")</f>
        <v>共同</v>
      </c>
      <c r="S121" s="318" t="str">
        <f t="array" ref="S121">IFERROR(INDEX($Q$3:$U$89, SMALL(IF($P$3:$P$89="○", ROW($P$3:$P$89)-ROW($P$3)+1), ROW(C17)), COLUMNS($Q$3:S19)), "")</f>
        <v>計画策定</v>
      </c>
      <c r="T121" s="318" t="str">
        <f t="array" ref="T121">IFERROR(INDEX($Q$3:$U$89, SMALL(IF($P$3:$P$89="○", ROW($P$3:$P$89)-ROW($P$3)+1), ROW(D17)), COLUMNS($Q$3:T19)), "")</f>
        <v>水質保全</v>
      </c>
      <c r="U121" s="318" t="str">
        <f t="array" ref="U121">IFERROR(INDEX($Q$3:$U$89, SMALL(IF($P$3:$P$89="○", ROW($P$3:$P$89)-ROW($P$3)+1), ROW(E17)), COLUMNS($Q$3:U19)), "")</f>
        <v>35 水質保全計画、農地保全計画の策定</v>
      </c>
    </row>
    <row r="122" spans="17:21">
      <c r="Q122" s="318">
        <f t="array" ref="Q122">IFERROR(INDEX($Q$3:$U$89, SMALL(IF($P$3:$P$89="○", ROW($P$3:$P$89)-ROW($P$3)+1), ROW(A18)), COLUMNS($Q$3:Q20)), "")</f>
        <v>101</v>
      </c>
      <c r="R122" s="318" t="str">
        <f t="array" ref="R122">IFERROR(INDEX($Q$3:$U$89, SMALL(IF($P$3:$P$89="○", ROW($P$3:$P$89)-ROW($P$3)+1), ROW(B18)), COLUMNS($Q$3:R20)), "")</f>
        <v>共同</v>
      </c>
      <c r="S122" s="318" t="str">
        <f t="array" ref="S122">IFERROR(INDEX($Q$3:$U$89, SMALL(IF($P$3:$P$89="○", ROW($P$3:$P$89)-ROW($P$3)+1), ROW(C18)), COLUMNS($Q$3:S20)), "")</f>
        <v>実践活動</v>
      </c>
      <c r="T122" s="318" t="str">
        <f t="array" ref="T122">IFERROR(INDEX($Q$3:$U$89, SMALL(IF($P$3:$P$89="○", ROW($P$3:$P$89)-ROW($P$3)+1), ROW(D18)), COLUMNS($Q$3:T20)), "")</f>
        <v>水質保全</v>
      </c>
      <c r="U122" s="318" t="str">
        <f t="array" ref="U122">IFERROR(INDEX($Q$3:$U$89, SMALL(IF($P$3:$P$89="○", ROW($P$3:$P$89)-ROW($P$3)+1), ROW(E18)), COLUMNS($Q$3:U20)), "")</f>
        <v>101 水田からの排水（濁水）管理（水質保全）</v>
      </c>
    </row>
    <row r="123" spans="17:21">
      <c r="Q123" s="318">
        <f t="array" ref="Q123">IFERROR(INDEX($Q$3:$U$89, SMALL(IF($P$3:$P$89="○", ROW($P$3:$P$89)-ROW($P$3)+1), ROW(A19)), COLUMNS($Q$3:Q21)), "")</f>
        <v>102</v>
      </c>
      <c r="R123" s="318" t="str">
        <f t="array" ref="R123">IFERROR(INDEX($Q$3:$U$89, SMALL(IF($P$3:$P$89="○", ROW($P$3:$P$89)-ROW($P$3)+1), ROW(B19)), COLUMNS($Q$3:R21)), "")</f>
        <v>共同</v>
      </c>
      <c r="S123" s="318" t="str">
        <f t="array" ref="S123">IFERROR(INDEX($Q$3:$U$89, SMALL(IF($P$3:$P$89="○", ROW($P$3:$P$89)-ROW($P$3)+1), ROW(C19)), COLUMNS($Q$3:S21)), "")</f>
        <v>実践活動</v>
      </c>
      <c r="T123" s="318" t="str">
        <f t="array" ref="T123">IFERROR(INDEX($Q$3:$U$89, SMALL(IF($P$3:$P$89="○", ROW($P$3:$P$89)-ROW($P$3)+1), ROW(D19)), COLUMNS($Q$3:T21)), "")</f>
        <v>公共用水域の水質保全活動</v>
      </c>
      <c r="U123" s="318" t="str">
        <f t="array" ref="U123">IFERROR(INDEX($Q$3:$U$89, SMALL(IF($P$3:$P$89="○", ROW($P$3:$P$89)-ROW($P$3)+1), ROW(E19)), COLUMNS($Q$3:U21)), "")</f>
        <v>102 内湖や水質浄化池、浄化型水路の機能維持増進活動（公共用水域の水質保全活動）</v>
      </c>
    </row>
    <row r="124" spans="17:21">
      <c r="Q124" s="318">
        <f t="array" ref="Q124">IFERROR(INDEX($Q$3:$U$89, SMALL(IF($P$3:$P$89="○", ROW($P$3:$P$89)-ROW($P$3)+1), ROW(A20)), COLUMNS($Q$3:Q22)), "")</f>
        <v>103</v>
      </c>
      <c r="R124" s="318" t="str">
        <f t="array" ref="R124">IFERROR(INDEX($Q$3:$U$89, SMALL(IF($P$3:$P$89="○", ROW($P$3:$P$89)-ROW($P$3)+1), ROW(B20)), COLUMNS($Q$3:R22)), "")</f>
        <v>共同</v>
      </c>
      <c r="S124" s="318" t="str">
        <f t="array" ref="S124">IFERROR(INDEX($Q$3:$U$89, SMALL(IF($P$3:$P$89="○", ROW($P$3:$P$89)-ROW($P$3)+1), ROW(C20)), COLUMNS($Q$3:S22)), "")</f>
        <v>実践活動</v>
      </c>
      <c r="T124" s="318" t="str">
        <f t="array" ref="T124">IFERROR(INDEX($Q$3:$U$89, SMALL(IF($P$3:$P$89="○", ROW($P$3:$P$89)-ROW($P$3)+1), ROW(D20)), COLUMNS($Q$3:T22)), "")</f>
        <v>水田の貯留機能向上活動</v>
      </c>
      <c r="U124" s="318" t="str">
        <f t="array" ref="U124">IFERROR(INDEX($Q$3:$U$89, SMALL(IF($P$3:$P$89="○", ROW($P$3:$P$89)-ROW($P$3)+1), ROW(E20)), COLUMNS($Q$3:U22)), "")</f>
        <v>103 水田の貯留機能向上活動（水田の貯留機能向上活動）</v>
      </c>
    </row>
    <row r="125" spans="17:21">
      <c r="Q125" s="318">
        <f t="array" ref="Q125">IFERROR(INDEX($Q$3:$U$89, SMALL(IF($P$3:$P$89="○", ROW($P$3:$P$89)-ROW($P$3)+1), ROW(A21)), COLUMNS($Q$3:Q23)), "")</f>
        <v>104</v>
      </c>
      <c r="R125" s="318" t="str">
        <f t="array" ref="R125">IFERROR(INDEX($Q$3:$U$89, SMALL(IF($P$3:$P$89="○", ROW($P$3:$P$89)-ROW($P$3)+1), ROW(B21)), COLUMNS($Q$3:R23)), "")</f>
        <v>共同</v>
      </c>
      <c r="S125" s="318" t="str">
        <f t="array" ref="S125">IFERROR(INDEX($Q$3:$U$89, SMALL(IF($P$3:$P$89="○", ROW($P$3:$P$89)-ROW($P$3)+1), ROW(C21)), COLUMNS($Q$3:S23)), "")</f>
        <v>実践活動</v>
      </c>
      <c r="T125" s="318" t="str">
        <f t="array" ref="T125">IFERROR(INDEX($Q$3:$U$89, SMALL(IF($P$3:$P$89="○", ROW($P$3:$P$89)-ROW($P$3)+1), ROW(D21)), COLUMNS($Q$3:T23)), "")</f>
        <v>生物多様性の回復</v>
      </c>
      <c r="U125" s="318" t="str">
        <f t="array" ref="U125">IFERROR(INDEX($Q$3:$U$89, SMALL(IF($P$3:$P$89="○", ROW($P$3:$P$89)-ROW($P$3)+1), ROW(E21)), COLUMNS($Q$3:U23)), "")</f>
        <v>104 水田魚道の設置（生物多様性の回復）</v>
      </c>
    </row>
    <row r="126" spans="17:21">
      <c r="Q126" s="318">
        <f t="array" ref="Q126">IFERROR(INDEX($Q$3:$U$89, SMALL(IF($P$3:$P$89="○", ROW($P$3:$P$89)-ROW($P$3)+1), ROW(A22)), COLUMNS($Q$3:Q24)), "")</f>
        <v>105</v>
      </c>
      <c r="R126" s="318" t="str">
        <f t="array" ref="R126">IFERROR(INDEX($Q$3:$U$89, SMALL(IF($P$3:$P$89="○", ROW($P$3:$P$89)-ROW($P$3)+1), ROW(B22)), COLUMNS($Q$3:R24)), "")</f>
        <v>共同</v>
      </c>
      <c r="S126" s="318" t="str">
        <f t="array" ref="S126">IFERROR(INDEX($Q$3:$U$89, SMALL(IF($P$3:$P$89="○", ROW($P$3:$P$89)-ROW($P$3)+1), ROW(C22)), COLUMNS($Q$3:S24)), "")</f>
        <v>実践活動</v>
      </c>
      <c r="T126" s="318" t="str">
        <f t="array" ref="T126">IFERROR(INDEX($Q$3:$U$89, SMALL(IF($P$3:$P$89="○", ROW($P$3:$P$89)-ROW($P$3)+1), ROW(D22)), COLUMNS($Q$3:T24)), "")</f>
        <v>生物多様性の回復</v>
      </c>
      <c r="U126" s="318" t="str">
        <f t="array" ref="U126">IFERROR(INDEX($Q$3:$U$89, SMALL(IF($P$3:$P$89="○", ROW($P$3:$P$89)-ROW($P$3)+1), ROW(E22)), COLUMNS($Q$3:U24)), "")</f>
        <v>105 水路魚道の設置（生物多様性の回復）</v>
      </c>
    </row>
    <row r="127" spans="17:21">
      <c r="Q127" s="318">
        <f t="array" ref="Q127">IFERROR(INDEX($Q$3:$U$89, SMALL(IF($P$3:$P$89="○", ROW($P$3:$P$89)-ROW($P$3)+1), ROW(A23)), COLUMNS($Q$3:Q25)), "")</f>
        <v>106</v>
      </c>
      <c r="R127" s="318" t="str">
        <f t="array" ref="R127">IFERROR(INDEX($Q$3:$U$89, SMALL(IF($P$3:$P$89="○", ROW($P$3:$P$89)-ROW($P$3)+1), ROW(B23)), COLUMNS($Q$3:R25)), "")</f>
        <v>共同</v>
      </c>
      <c r="S127" s="318" t="str">
        <f t="array" ref="S127">IFERROR(INDEX($Q$3:$U$89, SMALL(IF($P$3:$P$89="○", ROW($P$3:$P$89)-ROW($P$3)+1), ROW(C23)), COLUMNS($Q$3:S25)), "")</f>
        <v>実践活動</v>
      </c>
      <c r="T127" s="318" t="str">
        <f t="array" ref="T127">IFERROR(INDEX($Q$3:$U$89, SMALL(IF($P$3:$P$89="○", ROW($P$3:$P$89)-ROW($P$3)+1), ROW(D23)), COLUMNS($Q$3:T25)), "")</f>
        <v>生物多様性の回復</v>
      </c>
      <c r="U127" s="318" t="str">
        <f t="array" ref="U127">IFERROR(INDEX($Q$3:$U$89, SMALL(IF($P$3:$P$89="○", ROW($P$3:$P$89)-ROW($P$3)+1), ROW(E23)), COLUMNS($Q$3:U25)), "")</f>
        <v>106 生息環境向上施設の設置（生物多様性の回復）</v>
      </c>
    </row>
    <row r="128" spans="17:21">
      <c r="Q128" s="318">
        <f t="array" ref="Q128">IFERROR(INDEX($Q$3:$U$89, SMALL(IF($P$3:$P$89="○", ROW($P$3:$P$89)-ROW($P$3)+1), ROW(A24)), COLUMNS($Q$3:Q26)), "")</f>
        <v>107</v>
      </c>
      <c r="R128" s="318" t="str">
        <f t="array" ref="R128">IFERROR(INDEX($Q$3:$U$89, SMALL(IF($P$3:$P$89="○", ROW($P$3:$P$89)-ROW($P$3)+1), ROW(B24)), COLUMNS($Q$3:R26)), "")</f>
        <v>共同</v>
      </c>
      <c r="S128" s="318" t="str">
        <f t="array" ref="S128">IFERROR(INDEX($Q$3:$U$89, SMALL(IF($P$3:$P$89="○", ROW($P$3:$P$89)-ROW($P$3)+1), ROW(C24)), COLUMNS($Q$3:S26)), "")</f>
        <v>実践活動</v>
      </c>
      <c r="T128" s="318" t="str">
        <f t="array" ref="T128">IFERROR(INDEX($Q$3:$U$89, SMALL(IF($P$3:$P$89="○", ROW($P$3:$P$89)-ROW($P$3)+1), ROW(D24)), COLUMNS($Q$3:T26)), "")</f>
        <v>生物多様性の回復</v>
      </c>
      <c r="U128" s="318" t="str">
        <f t="array" ref="U128">IFERROR(INDEX($Q$3:$U$89, SMALL(IF($P$3:$P$89="○", ROW($P$3:$P$89)-ROW($P$3)+1), ROW(E24)), COLUMNS($Q$3:U26)), "")</f>
        <v>107 生物の移動経路の確保（生物多様性の回復）</v>
      </c>
    </row>
    <row r="129" spans="17:21">
      <c r="Q129" s="318">
        <f t="array" ref="Q129">IFERROR(INDEX($Q$3:$U$89, SMALL(IF($P$3:$P$89="○", ROW($P$3:$P$89)-ROW($P$3)+1), ROW(A25)), COLUMNS($Q$3:Q27)), "")</f>
        <v>108</v>
      </c>
      <c r="R129" s="318" t="str">
        <f t="array" ref="R129">IFERROR(INDEX($Q$3:$U$89, SMALL(IF($P$3:$P$89="○", ROW($P$3:$P$89)-ROW($P$3)+1), ROW(B25)), COLUMNS($Q$3:R27)), "")</f>
        <v>長寿命化</v>
      </c>
      <c r="S129" s="318" t="str">
        <f t="array" ref="S129">IFERROR(INDEX($Q$3:$U$89, SMALL(IF($P$3:$P$89="○", ROW($P$3:$P$89)-ROW($P$3)+1), ROW(C25)), COLUMNS($Q$3:S27)), "")</f>
        <v>実践活動</v>
      </c>
      <c r="T129" s="318" t="str">
        <f t="array" ref="T129">IFERROR(INDEX($Q$3:$U$89, SMALL(IF($P$3:$P$89="○", ROW($P$3:$P$89)-ROW($P$3)+1), ROW(D25)), COLUMNS($Q$3:T27)), "")</f>
        <v>生態系保全</v>
      </c>
      <c r="U129" s="318" t="str">
        <f t="array" ref="U129">IFERROR(INDEX($Q$3:$U$89, SMALL(IF($P$3:$P$89="○", ROW($P$3:$P$89)-ROW($P$3)+1), ROW(E25)), COLUMNS($Q$3:U27)), "")</f>
        <v>108 生物多様性保全水路整備（施設の長寿命化）</v>
      </c>
    </row>
    <row r="130" spans="17:21">
      <c r="Q130" s="318">
        <f t="array" ref="Q130">IFERROR(INDEX($Q$3:$U$89, SMALL(IF($P$3:$P$89="○", ROW($P$3:$P$89)-ROW($P$3)+1), ROW(A26)), COLUMNS($Q$3:Q28)), "")</f>
        <v>0</v>
      </c>
      <c r="R130" s="318">
        <f t="array" ref="R130">IFERROR(INDEX($Q$3:$U$89, SMALL(IF($P$3:$P$89="○", ROW($P$3:$P$89)-ROW($P$3)+1), ROW(B26)), COLUMNS($Q$3:R28)), "")</f>
        <v>0</v>
      </c>
      <c r="S130" s="318">
        <f t="array" ref="S130">IFERROR(INDEX($Q$3:$U$89, SMALL(IF($P$3:$P$89="○", ROW($P$3:$P$89)-ROW($P$3)+1), ROW(C26)), COLUMNS($Q$3:S28)), "")</f>
        <v>0</v>
      </c>
      <c r="T130" s="318">
        <f t="array" ref="T130">IFERROR(INDEX($Q$3:$U$89, SMALL(IF($P$3:$P$89="○", ROW($P$3:$P$89)-ROW($P$3)+1), ROW(D26)), COLUMNS($Q$3:T28)), "")</f>
        <v>0</v>
      </c>
      <c r="U130" s="318">
        <f t="array" ref="U130">IFERROR(INDEX($Q$3:$U$89, SMALL(IF($P$3:$P$89="○", ROW($P$3:$P$89)-ROW($P$3)+1), ROW(E26)), COLUMNS($Q$3:U28)), "")</f>
        <v>0</v>
      </c>
    </row>
    <row r="131" spans="17:21">
      <c r="Q131" s="318">
        <f t="array" ref="Q131">IFERROR(INDEX($Q$3:$U$89, SMALL(IF($P$3:$P$89="○", ROW($P$3:$P$89)-ROW($P$3)+1), ROW(A27)), COLUMNS($Q$3:Q29)), "")</f>
        <v>0</v>
      </c>
      <c r="R131" s="318">
        <f t="array" ref="R131">IFERROR(INDEX($Q$3:$U$89, SMALL(IF($P$3:$P$89="○", ROW($P$3:$P$89)-ROW($P$3)+1), ROW(B27)), COLUMNS($Q$3:R29)), "")</f>
        <v>0</v>
      </c>
      <c r="S131" s="318">
        <f t="array" ref="S131">IFERROR(INDEX($Q$3:$U$89, SMALL(IF($P$3:$P$89="○", ROW($P$3:$P$89)-ROW($P$3)+1), ROW(C27)), COLUMNS($Q$3:S29)), "")</f>
        <v>0</v>
      </c>
      <c r="T131" s="318">
        <f t="array" ref="T131">IFERROR(INDEX($Q$3:$U$89, SMALL(IF($P$3:$P$89="○", ROW($P$3:$P$89)-ROW($P$3)+1), ROW(D27)), COLUMNS($Q$3:T29)), "")</f>
        <v>0</v>
      </c>
      <c r="U131" s="318">
        <f t="array" ref="U131">IFERROR(INDEX($Q$3:$U$89, SMALL(IF($P$3:$P$89="○", ROW($P$3:$P$89)-ROW($P$3)+1), ROW(E27)), COLUMNS($Q$3:U29)), "")</f>
        <v>0</v>
      </c>
    </row>
    <row r="132" spans="17:21">
      <c r="Q132" s="318">
        <f t="array" ref="Q132">IFERROR(INDEX($Q$3:$U$89, SMALL(IF($P$3:$P$89="○", ROW($P$3:$P$89)-ROW($P$3)+1), ROW(A28)), COLUMNS($Q$3:Q30)), "")</f>
        <v>0</v>
      </c>
      <c r="R132" s="318">
        <f t="array" ref="R132">IFERROR(INDEX($Q$3:$U$89, SMALL(IF($P$3:$P$89="○", ROW($P$3:$P$89)-ROW($P$3)+1), ROW(B28)), COLUMNS($Q$3:R30)), "")</f>
        <v>0</v>
      </c>
      <c r="S132" s="318">
        <f t="array" ref="S132">IFERROR(INDEX($Q$3:$U$89, SMALL(IF($P$3:$P$89="○", ROW($P$3:$P$89)-ROW($P$3)+1), ROW(C28)), COLUMNS($Q$3:S30)), "")</f>
        <v>0</v>
      </c>
      <c r="T132" s="318">
        <f t="array" ref="T132">IFERROR(INDEX($Q$3:$U$89, SMALL(IF($P$3:$P$89="○", ROW($P$3:$P$89)-ROW($P$3)+1), ROW(D28)), COLUMNS($Q$3:T30)), "")</f>
        <v>0</v>
      </c>
      <c r="U132" s="318">
        <f t="array" ref="U132">IFERROR(INDEX($Q$3:$U$89, SMALL(IF($P$3:$P$89="○", ROW($P$3:$P$89)-ROW($P$3)+1), ROW(E28)), COLUMNS($Q$3:U30)), "")</f>
        <v>0</v>
      </c>
    </row>
    <row r="133" spans="17:21">
      <c r="Q133" s="318">
        <f t="array" ref="Q133">IFERROR(INDEX($Q$3:$U$89, SMALL(IF($P$3:$P$89="○", ROW($P$3:$P$89)-ROW($P$3)+1), ROW(A29)), COLUMNS($Q$3:Q31)), "")</f>
        <v>0</v>
      </c>
      <c r="R133" s="318">
        <f t="array" ref="R133">IFERROR(INDEX($Q$3:$U$89, SMALL(IF($P$3:$P$89="○", ROW($P$3:$P$89)-ROW($P$3)+1), ROW(B29)), COLUMNS($Q$3:R31)), "")</f>
        <v>0</v>
      </c>
      <c r="S133" s="318">
        <f t="array" ref="S133">IFERROR(INDEX($Q$3:$U$89, SMALL(IF($P$3:$P$89="○", ROW($P$3:$P$89)-ROW($P$3)+1), ROW(C29)), COLUMNS($Q$3:S31)), "")</f>
        <v>0</v>
      </c>
      <c r="T133" s="318">
        <f t="array" ref="T133">IFERROR(INDEX($Q$3:$U$89, SMALL(IF($P$3:$P$89="○", ROW($P$3:$P$89)-ROW($P$3)+1), ROW(D29)), COLUMNS($Q$3:T31)), "")</f>
        <v>0</v>
      </c>
      <c r="U133" s="318">
        <f t="array" ref="U133">IFERROR(INDEX($Q$3:$U$89, SMALL(IF($P$3:$P$89="○", ROW($P$3:$P$89)-ROW($P$3)+1), ROW(E29)), COLUMNS($Q$3:U31)), "")</f>
        <v>0</v>
      </c>
    </row>
    <row r="134" spans="17:21">
      <c r="Q134" s="318">
        <f t="array" ref="Q134">IFERROR(INDEX($Q$3:$U$89, SMALL(IF($P$3:$P$89="○", ROW($P$3:$P$89)-ROW($P$3)+1), ROW(A30)), COLUMNS($Q$3:Q32)), "")</f>
        <v>0</v>
      </c>
      <c r="R134" s="318">
        <f t="array" ref="R134">IFERROR(INDEX($Q$3:$U$89, SMALL(IF($P$3:$P$89="○", ROW($P$3:$P$89)-ROW($P$3)+1), ROW(B30)), COLUMNS($Q$3:R32)), "")</f>
        <v>0</v>
      </c>
      <c r="S134" s="318">
        <f t="array" ref="S134">IFERROR(INDEX($Q$3:$U$89, SMALL(IF($P$3:$P$89="○", ROW($P$3:$P$89)-ROW($P$3)+1), ROW(C30)), COLUMNS($Q$3:S32)), "")</f>
        <v>0</v>
      </c>
      <c r="T134" s="318">
        <f t="array" ref="T134">IFERROR(INDEX($Q$3:$U$89, SMALL(IF($P$3:$P$89="○", ROW($P$3:$P$89)-ROW($P$3)+1), ROW(D30)), COLUMNS($Q$3:T32)), "")</f>
        <v>0</v>
      </c>
      <c r="U134" s="318">
        <f t="array" ref="U134">IFERROR(INDEX($Q$3:$U$89, SMALL(IF($P$3:$P$89="○", ROW($P$3:$P$89)-ROW($P$3)+1), ROW(E30)), COLUMNS($Q$3:U32)), "")</f>
        <v>0</v>
      </c>
    </row>
    <row r="135" spans="17:21">
      <c r="Q135" s="318">
        <f t="array" ref="Q135">IFERROR(INDEX($Q$3:$U$89, SMALL(IF($P$3:$P$89="○", ROW($P$3:$P$89)-ROW($P$3)+1), ROW(A31)), COLUMNS($Q$3:Q33)), "")</f>
        <v>0</v>
      </c>
      <c r="R135" s="318">
        <f t="array" ref="R135">IFERROR(INDEX($Q$3:$U$89, SMALL(IF($P$3:$P$89="○", ROW($P$3:$P$89)-ROW($P$3)+1), ROW(B31)), COLUMNS($Q$3:R33)), "")</f>
        <v>0</v>
      </c>
      <c r="S135" s="318">
        <f t="array" ref="S135">IFERROR(INDEX($Q$3:$U$89, SMALL(IF($P$3:$P$89="○", ROW($P$3:$P$89)-ROW($P$3)+1), ROW(C31)), COLUMNS($Q$3:S33)), "")</f>
        <v>0</v>
      </c>
      <c r="T135" s="318">
        <f t="array" ref="T135">IFERROR(INDEX($Q$3:$U$89, SMALL(IF($P$3:$P$89="○", ROW($P$3:$P$89)-ROW($P$3)+1), ROW(D31)), COLUMNS($Q$3:T33)), "")</f>
        <v>0</v>
      </c>
      <c r="U135" s="318">
        <f t="array" ref="U135">IFERROR(INDEX($Q$3:$U$89, SMALL(IF($P$3:$P$89="○", ROW($P$3:$P$89)-ROW($P$3)+1), ROW(E31)), COLUMNS($Q$3:U33)), "")</f>
        <v>0</v>
      </c>
    </row>
    <row r="136" spans="17:21">
      <c r="Q136" s="318">
        <f t="array" ref="Q136">IFERROR(INDEX($Q$3:$U$89, SMALL(IF($P$3:$P$89="○", ROW($P$3:$P$89)-ROW($P$3)+1), ROW(A32)), COLUMNS($Q$3:Q34)), "")</f>
        <v>0</v>
      </c>
      <c r="R136" s="318">
        <f t="array" ref="R136">IFERROR(INDEX($Q$3:$U$89, SMALL(IF($P$3:$P$89="○", ROW($P$3:$P$89)-ROW($P$3)+1), ROW(B32)), COLUMNS($Q$3:R34)), "")</f>
        <v>0</v>
      </c>
      <c r="S136" s="318">
        <f t="array" ref="S136">IFERROR(INDEX($Q$3:$U$89, SMALL(IF($P$3:$P$89="○", ROW($P$3:$P$89)-ROW($P$3)+1), ROW(C32)), COLUMNS($Q$3:S34)), "")</f>
        <v>0</v>
      </c>
      <c r="T136" s="318">
        <f t="array" ref="T136">IFERROR(INDEX($Q$3:$U$89, SMALL(IF($P$3:$P$89="○", ROW($P$3:$P$89)-ROW($P$3)+1), ROW(D32)), COLUMNS($Q$3:T34)), "")</f>
        <v>0</v>
      </c>
      <c r="U136" s="318">
        <f t="array" ref="U136">IFERROR(INDEX($Q$3:$U$89, SMALL(IF($P$3:$P$89="○", ROW($P$3:$P$89)-ROW($P$3)+1), ROW(E32)), COLUMNS($Q$3:U34)), "")</f>
        <v>0</v>
      </c>
    </row>
    <row r="137" spans="17:21">
      <c r="Q137" s="318">
        <f t="array" ref="Q137">IFERROR(INDEX($Q$3:$U$89, SMALL(IF($P$3:$P$89="○", ROW($P$3:$P$89)-ROW($P$3)+1), ROW(A33)), COLUMNS($Q$3:Q35)), "")</f>
        <v>0</v>
      </c>
      <c r="R137" s="318">
        <f t="array" ref="R137">IFERROR(INDEX($Q$3:$U$89, SMALL(IF($P$3:$P$89="○", ROW($P$3:$P$89)-ROW($P$3)+1), ROW(B33)), COLUMNS($Q$3:R35)), "")</f>
        <v>0</v>
      </c>
      <c r="S137" s="318">
        <f t="array" ref="S137">IFERROR(INDEX($Q$3:$U$89, SMALL(IF($P$3:$P$89="○", ROW($P$3:$P$89)-ROW($P$3)+1), ROW(C33)), COLUMNS($Q$3:S35)), "")</f>
        <v>0</v>
      </c>
      <c r="T137" s="318">
        <f t="array" ref="T137">IFERROR(INDEX($Q$3:$U$89, SMALL(IF($P$3:$P$89="○", ROW($P$3:$P$89)-ROW($P$3)+1), ROW(D33)), COLUMNS($Q$3:T35)), "")</f>
        <v>0</v>
      </c>
      <c r="U137" s="318">
        <f t="array" ref="U137">IFERROR(INDEX($Q$3:$U$89, SMALL(IF($P$3:$P$89="○", ROW($P$3:$P$89)-ROW($P$3)+1), ROW(E33)), COLUMNS($Q$3:U35)), "")</f>
        <v>0</v>
      </c>
    </row>
    <row r="138" spans="17:21">
      <c r="Q138" s="318" t="str">
        <f t="array" ref="Q138">IFERROR(INDEX($Q$3:$U$89, SMALL(IF($P$3:$P$89="○", ROW($P$3:$P$89)-ROW($P$3)+1), ROW(A34)), COLUMNS($Q$3:Q36)), "")</f>
        <v/>
      </c>
      <c r="R138" s="318" t="str">
        <f t="array" ref="R138">IFERROR(INDEX($Q$3:$U$89, SMALL(IF($P$3:$P$89="○", ROW($P$3:$P$89)-ROW($P$3)+1), ROW(B34)), COLUMNS($Q$3:R36)), "")</f>
        <v/>
      </c>
      <c r="S138" s="318" t="str">
        <f t="array" ref="S138">IFERROR(INDEX($Q$3:$U$89, SMALL(IF($P$3:$P$89="○", ROW($P$3:$P$89)-ROW($P$3)+1), ROW(C34)), COLUMNS($Q$3:S36)), "")</f>
        <v/>
      </c>
      <c r="T138" s="318" t="str">
        <f t="array" ref="T138">IFERROR(INDEX($Q$3:$U$89, SMALL(IF($P$3:$P$89="○", ROW($P$3:$P$89)-ROW($P$3)+1), ROW(D34)), COLUMNS($Q$3:T36)), "")</f>
        <v/>
      </c>
      <c r="U138" s="318" t="str">
        <f t="array" ref="U138">IFERROR(INDEX($Q$3:$U$89, SMALL(IF($P$3:$P$89="○", ROW($P$3:$P$89)-ROW($P$3)+1), ROW(E34)), COLUMNS($Q$3:U36)), "")</f>
        <v/>
      </c>
    </row>
    <row r="139" spans="17:21">
      <c r="Q139" s="318" t="str">
        <f t="array" ref="Q139">IFERROR(INDEX($Q$3:$U$89, SMALL(IF($P$3:$P$89="○", ROW($P$3:$P$89)-ROW($P$3)+1), ROW(A35)), COLUMNS($Q$3:Q37)), "")</f>
        <v/>
      </c>
      <c r="R139" s="318" t="str">
        <f t="array" ref="R139">IFERROR(INDEX($Q$3:$U$89, SMALL(IF($P$3:$P$89="○", ROW($P$3:$P$89)-ROW($P$3)+1), ROW(B35)), COLUMNS($Q$3:R37)), "")</f>
        <v/>
      </c>
      <c r="S139" s="318" t="str">
        <f t="array" ref="S139">IFERROR(INDEX($Q$3:$U$89, SMALL(IF($P$3:$P$89="○", ROW($P$3:$P$89)-ROW($P$3)+1), ROW(C35)), COLUMNS($Q$3:S37)), "")</f>
        <v/>
      </c>
      <c r="T139" s="318" t="str">
        <f t="array" ref="T139">IFERROR(INDEX($Q$3:$U$89, SMALL(IF($P$3:$P$89="○", ROW($P$3:$P$89)-ROW($P$3)+1), ROW(D35)), COLUMNS($Q$3:T37)), "")</f>
        <v/>
      </c>
      <c r="U139" s="318" t="str">
        <f t="array" ref="U139">IFERROR(INDEX($Q$3:$U$89, SMALL(IF($P$3:$P$89="○", ROW($P$3:$P$89)-ROW($P$3)+1), ROW(E35)), COLUMNS($Q$3:U37)), "")</f>
        <v/>
      </c>
    </row>
    <row r="140" spans="17:21">
      <c r="Q140" s="318" t="str">
        <f t="array" ref="Q140">IFERROR(INDEX($Q$3:$U$89, SMALL(IF($P$3:$P$89="○", ROW($P$3:$P$89)-ROW($P$3)+1), ROW(A36)), COLUMNS($Q$3:Q38)), "")</f>
        <v/>
      </c>
      <c r="R140" s="318" t="str">
        <f t="array" ref="R140">IFERROR(INDEX($Q$3:$U$89, SMALL(IF($P$3:$P$89="○", ROW($P$3:$P$89)-ROW($P$3)+1), ROW(B36)), COLUMNS($Q$3:R38)), "")</f>
        <v/>
      </c>
      <c r="S140" s="318" t="str">
        <f t="array" ref="S140">IFERROR(INDEX($Q$3:$U$89, SMALL(IF($P$3:$P$89="○", ROW($P$3:$P$89)-ROW($P$3)+1), ROW(C36)), COLUMNS($Q$3:S38)), "")</f>
        <v/>
      </c>
      <c r="T140" s="318" t="str">
        <f t="array" ref="T140">IFERROR(INDEX($Q$3:$U$89, SMALL(IF($P$3:$P$89="○", ROW($P$3:$P$89)-ROW($P$3)+1), ROW(D36)), COLUMNS($Q$3:T38)), "")</f>
        <v/>
      </c>
      <c r="U140" s="318" t="str">
        <f t="array" ref="U140">IFERROR(INDEX($Q$3:$U$89, SMALL(IF($P$3:$P$89="○", ROW($P$3:$P$89)-ROW($P$3)+1), ROW(E36)), COLUMNS($Q$3:U38)), "")</f>
        <v/>
      </c>
    </row>
    <row r="141" spans="17:21">
      <c r="Q141" s="318" t="str">
        <f t="array" ref="Q141">IFERROR(INDEX($Q$3:$U$89, SMALL(IF($P$3:$P$89="○", ROW($P$3:$P$89)-ROW($P$3)+1), ROW(A37)), COLUMNS($Q$3:Q39)), "")</f>
        <v/>
      </c>
      <c r="R141" s="318" t="str">
        <f t="array" ref="R141">IFERROR(INDEX($Q$3:$U$89, SMALL(IF($P$3:$P$89="○", ROW($P$3:$P$89)-ROW($P$3)+1), ROW(B37)), COLUMNS($Q$3:R39)), "")</f>
        <v/>
      </c>
      <c r="S141" s="318" t="str">
        <f t="array" ref="S141">IFERROR(INDEX($Q$3:$U$89, SMALL(IF($P$3:$P$89="○", ROW($P$3:$P$89)-ROW($P$3)+1), ROW(C37)), COLUMNS($Q$3:S39)), "")</f>
        <v/>
      </c>
      <c r="T141" s="318" t="str">
        <f t="array" ref="T141">IFERROR(INDEX($Q$3:$U$89, SMALL(IF($P$3:$P$89="○", ROW($P$3:$P$89)-ROW($P$3)+1), ROW(D37)), COLUMNS($Q$3:T39)), "")</f>
        <v/>
      </c>
      <c r="U141" s="318" t="str">
        <f t="array" ref="U141">IFERROR(INDEX($Q$3:$U$89, SMALL(IF($P$3:$P$89="○", ROW($P$3:$P$89)-ROW($P$3)+1), ROW(E37)), COLUMNS($Q$3:U39)), "")</f>
        <v/>
      </c>
    </row>
    <row r="142" spans="17:21">
      <c r="Q142" s="318" t="str">
        <f t="array" ref="Q142">IFERROR(INDEX($Q$3:$U$89, SMALL(IF($P$3:$P$89="○", ROW($P$3:$P$89)-ROW($P$3)+1), ROW(A38)), COLUMNS($Q$3:Q40)), "")</f>
        <v/>
      </c>
      <c r="R142" s="318" t="str">
        <f t="array" ref="R142">IFERROR(INDEX($Q$3:$U$89, SMALL(IF($P$3:$P$89="○", ROW($P$3:$P$89)-ROW($P$3)+1), ROW(B38)), COLUMNS($Q$3:R40)), "")</f>
        <v/>
      </c>
      <c r="S142" s="318" t="str">
        <f t="array" ref="S142">IFERROR(INDEX($Q$3:$U$89, SMALL(IF($P$3:$P$89="○", ROW($P$3:$P$89)-ROW($P$3)+1), ROW(C38)), COLUMNS($Q$3:S40)), "")</f>
        <v/>
      </c>
      <c r="T142" s="318" t="str">
        <f t="array" ref="T142">IFERROR(INDEX($Q$3:$U$89, SMALL(IF($P$3:$P$89="○", ROW($P$3:$P$89)-ROW($P$3)+1), ROW(D38)), COLUMNS($Q$3:T40)), "")</f>
        <v/>
      </c>
      <c r="U142" s="318" t="str">
        <f t="array" ref="U142">IFERROR(INDEX($Q$3:$U$89, SMALL(IF($P$3:$P$89="○", ROW($P$3:$P$89)-ROW($P$3)+1), ROW(E38)), COLUMNS($Q$3:U40)), "")</f>
        <v/>
      </c>
    </row>
    <row r="143" spans="17:21">
      <c r="Q143" s="318" t="str">
        <f t="array" ref="Q143">IFERROR(INDEX($Q$3:$U$89, SMALL(IF($P$3:$P$89="○", ROW($P$3:$P$89)-ROW($P$3)+1), ROW(A39)), COLUMNS($Q$3:Q41)), "")</f>
        <v/>
      </c>
      <c r="R143" s="318" t="str">
        <f t="array" ref="R143">IFERROR(INDEX($Q$3:$U$89, SMALL(IF($P$3:$P$89="○", ROW($P$3:$P$89)-ROW($P$3)+1), ROW(B39)), COLUMNS($Q$3:R41)), "")</f>
        <v/>
      </c>
      <c r="S143" s="318" t="str">
        <f t="array" ref="S143">IFERROR(INDEX($Q$3:$U$89, SMALL(IF($P$3:$P$89="○", ROW($P$3:$P$89)-ROW($P$3)+1), ROW(C39)), COLUMNS($Q$3:S41)), "")</f>
        <v/>
      </c>
      <c r="T143" s="318" t="str">
        <f t="array" ref="T143">IFERROR(INDEX($Q$3:$U$89, SMALL(IF($P$3:$P$89="○", ROW($P$3:$P$89)-ROW($P$3)+1), ROW(D39)), COLUMNS($Q$3:T41)), "")</f>
        <v/>
      </c>
      <c r="U143" s="318" t="str">
        <f t="array" ref="U143">IFERROR(INDEX($Q$3:$U$89, SMALL(IF($P$3:$P$89="○", ROW($P$3:$P$89)-ROW($P$3)+1), ROW(E39)), COLUMNS($Q$3:U41)), "")</f>
        <v/>
      </c>
    </row>
    <row r="144" spans="17:21">
      <c r="Q144" s="318" t="str">
        <f t="array" ref="Q144">IFERROR(INDEX($Q$3:$U$89, SMALL(IF($P$3:$P$89="○", ROW($P$3:$P$89)-ROW($P$3)+1), ROW(A40)), COLUMNS($Q$3:Q42)), "")</f>
        <v/>
      </c>
      <c r="R144" s="318" t="str">
        <f t="array" ref="R144">IFERROR(INDEX($Q$3:$U$89, SMALL(IF($P$3:$P$89="○", ROW($P$3:$P$89)-ROW($P$3)+1), ROW(B40)), COLUMNS($Q$3:R42)), "")</f>
        <v/>
      </c>
      <c r="S144" s="318" t="str">
        <f t="array" ref="S144">IFERROR(INDEX($Q$3:$U$89, SMALL(IF($P$3:$P$89="○", ROW($P$3:$P$89)-ROW($P$3)+1), ROW(C40)), COLUMNS($Q$3:S42)), "")</f>
        <v/>
      </c>
      <c r="T144" s="318" t="str">
        <f t="array" ref="T144">IFERROR(INDEX($Q$3:$U$89, SMALL(IF($P$3:$P$89="○", ROW($P$3:$P$89)-ROW($P$3)+1), ROW(D40)), COLUMNS($Q$3:T42)), "")</f>
        <v/>
      </c>
      <c r="U144" s="318" t="str">
        <f t="array" ref="U144">IFERROR(INDEX($Q$3:$U$89, SMALL(IF($P$3:$P$89="○", ROW($P$3:$P$89)-ROW($P$3)+1), ROW(E40)), COLUMNS($Q$3:U42)), "")</f>
        <v/>
      </c>
    </row>
    <row r="145" spans="17:21">
      <c r="Q145" s="318" t="str">
        <f t="array" ref="Q145">IFERROR(INDEX($Q$3:$U$89, SMALL(IF($P$3:$P$89="○", ROW($P$3:$P$89)-ROW($P$3)+1), ROW(A41)), COLUMNS($Q$3:Q43)), "")</f>
        <v/>
      </c>
      <c r="R145" s="318" t="str">
        <f t="array" ref="R145">IFERROR(INDEX($Q$3:$U$89, SMALL(IF($P$3:$P$89="○", ROW($P$3:$P$89)-ROW($P$3)+1), ROW(B41)), COLUMNS($Q$3:R43)), "")</f>
        <v/>
      </c>
      <c r="S145" s="318" t="str">
        <f t="array" ref="S145">IFERROR(INDEX($Q$3:$U$89, SMALL(IF($P$3:$P$89="○", ROW($P$3:$P$89)-ROW($P$3)+1), ROW(C41)), COLUMNS($Q$3:S43)), "")</f>
        <v/>
      </c>
      <c r="T145" s="318" t="str">
        <f t="array" ref="T145">IFERROR(INDEX($Q$3:$U$89, SMALL(IF($P$3:$P$89="○", ROW($P$3:$P$89)-ROW($P$3)+1), ROW(D41)), COLUMNS($Q$3:T43)), "")</f>
        <v/>
      </c>
      <c r="U145" s="318" t="str">
        <f t="array" ref="U145">IFERROR(INDEX($Q$3:$U$89, SMALL(IF($P$3:$P$89="○", ROW($P$3:$P$89)-ROW($P$3)+1), ROW(E41)), COLUMNS($Q$3:U43)), "")</f>
        <v/>
      </c>
    </row>
    <row r="146" spans="17:21">
      <c r="Q146" s="318" t="str">
        <f t="array" ref="Q146">IFERROR(INDEX($Q$3:$U$89, SMALL(IF($P$3:$P$89="○", ROW($P$3:$P$89)-ROW($P$3)+1), ROW(A42)), COLUMNS($Q$3:Q44)), "")</f>
        <v/>
      </c>
      <c r="R146" s="318" t="str">
        <f t="array" ref="R146">IFERROR(INDEX($Q$3:$U$89, SMALL(IF($P$3:$P$89="○", ROW($P$3:$P$89)-ROW($P$3)+1), ROW(B42)), COLUMNS($Q$3:R44)), "")</f>
        <v/>
      </c>
      <c r="S146" s="318" t="str">
        <f t="array" ref="S146">IFERROR(INDEX($Q$3:$U$89, SMALL(IF($P$3:$P$89="○", ROW($P$3:$P$89)-ROW($P$3)+1), ROW(C42)), COLUMNS($Q$3:S44)), "")</f>
        <v/>
      </c>
      <c r="T146" s="318" t="str">
        <f t="array" ref="T146">IFERROR(INDEX($Q$3:$U$89, SMALL(IF($P$3:$P$89="○", ROW($P$3:$P$89)-ROW($P$3)+1), ROW(D42)), COLUMNS($Q$3:T44)), "")</f>
        <v/>
      </c>
      <c r="U146" s="318" t="str">
        <f t="array" ref="U146">IFERROR(INDEX($Q$3:$U$89, SMALL(IF($P$3:$P$89="○", ROW($P$3:$P$89)-ROW($P$3)+1), ROW(E42)), COLUMNS($Q$3:U44)), "")</f>
        <v/>
      </c>
    </row>
    <row r="147" spans="17:21">
      <c r="Q147" s="318" t="str">
        <f t="array" ref="Q147">IFERROR(INDEX($Q$3:$U$89, SMALL(IF($P$3:$P$89="○", ROW($P$3:$P$89)-ROW($P$3)+1), ROW(A43)), COLUMNS($Q$3:Q45)), "")</f>
        <v/>
      </c>
      <c r="R147" s="318" t="str">
        <f t="array" ref="R147">IFERROR(INDEX($Q$3:$U$89, SMALL(IF($P$3:$P$89="○", ROW($P$3:$P$89)-ROW($P$3)+1), ROW(B43)), COLUMNS($Q$3:R45)), "")</f>
        <v/>
      </c>
      <c r="S147" s="318" t="str">
        <f t="array" ref="S147">IFERROR(INDEX($Q$3:$U$89, SMALL(IF($P$3:$P$89="○", ROW($P$3:$P$89)-ROW($P$3)+1), ROW(C43)), COLUMNS($Q$3:S45)), "")</f>
        <v/>
      </c>
      <c r="T147" s="318" t="str">
        <f t="array" ref="T147">IFERROR(INDEX($Q$3:$U$89, SMALL(IF($P$3:$P$89="○", ROW($P$3:$P$89)-ROW($P$3)+1), ROW(D43)), COLUMNS($Q$3:T45)), "")</f>
        <v/>
      </c>
      <c r="U147" s="318" t="str">
        <f t="array" ref="U147">IFERROR(INDEX($Q$3:$U$89, SMALL(IF($P$3:$P$89="○", ROW($P$3:$P$89)-ROW($P$3)+1), ROW(E43)), COLUMNS($Q$3:U45)), "")</f>
        <v/>
      </c>
    </row>
    <row r="148" spans="17:21">
      <c r="Q148" s="318" t="str">
        <f t="array" ref="Q148">IFERROR(INDEX($Q$3:$U$89, SMALL(IF($P$3:$P$89="○", ROW($P$3:$P$89)-ROW($P$3)+1), ROW(A44)), COLUMNS($Q$3:Q46)), "")</f>
        <v/>
      </c>
      <c r="R148" s="318" t="str">
        <f t="array" ref="R148">IFERROR(INDEX($Q$3:$U$89, SMALL(IF($P$3:$P$89="○", ROW($P$3:$P$89)-ROW($P$3)+1), ROW(B44)), COLUMNS($Q$3:R46)), "")</f>
        <v/>
      </c>
      <c r="S148" s="318" t="str">
        <f t="array" ref="S148">IFERROR(INDEX($Q$3:$U$89, SMALL(IF($P$3:$P$89="○", ROW($P$3:$P$89)-ROW($P$3)+1), ROW(C44)), COLUMNS($Q$3:S46)), "")</f>
        <v/>
      </c>
      <c r="T148" s="318" t="str">
        <f t="array" ref="T148">IFERROR(INDEX($Q$3:$U$89, SMALL(IF($P$3:$P$89="○", ROW($P$3:$P$89)-ROW($P$3)+1), ROW(D44)), COLUMNS($Q$3:T46)), "")</f>
        <v/>
      </c>
      <c r="U148" s="318" t="str">
        <f t="array" ref="U148">IFERROR(INDEX($Q$3:$U$89, SMALL(IF($P$3:$P$89="○", ROW($P$3:$P$89)-ROW($P$3)+1), ROW(E44)), COLUMNS($Q$3:U46)), "")</f>
        <v/>
      </c>
    </row>
    <row r="149" spans="17:21">
      <c r="Q149" s="318" t="str">
        <f t="array" ref="Q149">IFERROR(INDEX($Q$3:$U$89, SMALL(IF($P$3:$P$89="○", ROW($P$3:$P$89)-ROW($P$3)+1), ROW(A45)), COLUMNS($Q$3:Q47)), "")</f>
        <v/>
      </c>
      <c r="R149" s="318" t="str">
        <f t="array" ref="R149">IFERROR(INDEX($Q$3:$U$89, SMALL(IF($P$3:$P$89="○", ROW($P$3:$P$89)-ROW($P$3)+1), ROW(B45)), COLUMNS($Q$3:R47)), "")</f>
        <v/>
      </c>
      <c r="S149" s="318" t="str">
        <f t="array" ref="S149">IFERROR(INDEX($Q$3:$U$89, SMALL(IF($P$3:$P$89="○", ROW($P$3:$P$89)-ROW($P$3)+1), ROW(C45)), COLUMNS($Q$3:S47)), "")</f>
        <v/>
      </c>
      <c r="T149" s="318" t="str">
        <f t="array" ref="T149">IFERROR(INDEX($Q$3:$U$89, SMALL(IF($P$3:$P$89="○", ROW($P$3:$P$89)-ROW($P$3)+1), ROW(D45)), COLUMNS($Q$3:T47)), "")</f>
        <v/>
      </c>
      <c r="U149" s="318" t="str">
        <f t="array" ref="U149">IFERROR(INDEX($Q$3:$U$89, SMALL(IF($P$3:$P$89="○", ROW($P$3:$P$89)-ROW($P$3)+1), ROW(E45)), COLUMNS($Q$3:U47)), "")</f>
        <v/>
      </c>
    </row>
    <row r="150" spans="17:21">
      <c r="Q150" s="318" t="str">
        <f t="array" ref="Q150">IFERROR(INDEX($Q$3:$U$89, SMALL(IF($P$3:$P$89="○", ROW($P$3:$P$89)-ROW($P$3)+1), ROW(A46)), COLUMNS($Q$3:Q48)), "")</f>
        <v/>
      </c>
      <c r="R150" s="318" t="str">
        <f t="array" ref="R150">IFERROR(INDEX($Q$3:$U$89, SMALL(IF($P$3:$P$89="○", ROW($P$3:$P$89)-ROW($P$3)+1), ROW(B46)), COLUMNS($Q$3:R48)), "")</f>
        <v/>
      </c>
      <c r="S150" s="318" t="str">
        <f t="array" ref="S150">IFERROR(INDEX($Q$3:$U$89, SMALL(IF($P$3:$P$89="○", ROW($P$3:$P$89)-ROW($P$3)+1), ROW(C46)), COLUMNS($Q$3:S48)), "")</f>
        <v/>
      </c>
      <c r="T150" s="318" t="str">
        <f t="array" ref="T150">IFERROR(INDEX($Q$3:$U$89, SMALL(IF($P$3:$P$89="○", ROW($P$3:$P$89)-ROW($P$3)+1), ROW(D46)), COLUMNS($Q$3:T48)), "")</f>
        <v/>
      </c>
      <c r="U150" s="318" t="str">
        <f t="array" ref="U150">IFERROR(INDEX($Q$3:$U$89, SMALL(IF($P$3:$P$89="○", ROW($P$3:$P$89)-ROW($P$3)+1), ROW(E46)), COLUMNS($Q$3:U48)), "")</f>
        <v/>
      </c>
    </row>
    <row r="151" spans="17:21">
      <c r="Q151" s="318" t="str">
        <f t="array" ref="Q151">IFERROR(INDEX($Q$3:$U$89, SMALL(IF($P$3:$P$89="○", ROW($P$3:$P$89)-ROW($P$3)+1), ROW(A47)), COLUMNS($Q$3:Q49)), "")</f>
        <v/>
      </c>
      <c r="R151" s="318" t="str">
        <f t="array" ref="R151">IFERROR(INDEX($Q$3:$U$89, SMALL(IF($P$3:$P$89="○", ROW($P$3:$P$89)-ROW($P$3)+1), ROW(B47)), COLUMNS($Q$3:R49)), "")</f>
        <v/>
      </c>
      <c r="S151" s="318" t="str">
        <f t="array" ref="S151">IFERROR(INDEX($Q$3:$U$89, SMALL(IF($P$3:$P$89="○", ROW($P$3:$P$89)-ROW($P$3)+1), ROW(C47)), COLUMNS($Q$3:S49)), "")</f>
        <v/>
      </c>
      <c r="T151" s="318" t="str">
        <f t="array" ref="T151">IFERROR(INDEX($Q$3:$U$89, SMALL(IF($P$3:$P$89="○", ROW($P$3:$P$89)-ROW($P$3)+1), ROW(D47)), COLUMNS($Q$3:T49)), "")</f>
        <v/>
      </c>
      <c r="U151" s="318" t="str">
        <f t="array" ref="U151">IFERROR(INDEX($Q$3:$U$89, SMALL(IF($P$3:$P$89="○", ROW($P$3:$P$89)-ROW($P$3)+1), ROW(E47)), COLUMNS($Q$3:U49)), "")</f>
        <v/>
      </c>
    </row>
    <row r="152" spans="17:21">
      <c r="Q152" s="318" t="str">
        <f t="array" ref="Q152">IFERROR(INDEX($Q$3:$U$89, SMALL(IF($P$3:$P$89="○", ROW($P$3:$P$89)-ROW($P$3)+1), ROW(A48)), COLUMNS($Q$3:Q50)), "")</f>
        <v/>
      </c>
      <c r="R152" s="318" t="str">
        <f t="array" ref="R152">IFERROR(INDEX($Q$3:$U$89, SMALL(IF($P$3:$P$89="○", ROW($P$3:$P$89)-ROW($P$3)+1), ROW(B48)), COLUMNS($Q$3:R50)), "")</f>
        <v/>
      </c>
      <c r="S152" s="318" t="str">
        <f t="array" ref="S152">IFERROR(INDEX($Q$3:$U$89, SMALL(IF($P$3:$P$89="○", ROW($P$3:$P$89)-ROW($P$3)+1), ROW(C48)), COLUMNS($Q$3:S50)), "")</f>
        <v/>
      </c>
      <c r="T152" s="318" t="str">
        <f t="array" ref="T152">IFERROR(INDEX($Q$3:$U$89, SMALL(IF($P$3:$P$89="○", ROW($P$3:$P$89)-ROW($P$3)+1), ROW(D48)), COLUMNS($Q$3:T50)), "")</f>
        <v/>
      </c>
      <c r="U152" s="318" t="str">
        <f t="array" ref="U152">IFERROR(INDEX($Q$3:$U$89, SMALL(IF($P$3:$P$89="○", ROW($P$3:$P$89)-ROW($P$3)+1), ROW(E48)), COLUMNS($Q$3:U50)), "")</f>
        <v/>
      </c>
    </row>
    <row r="153" spans="17:21">
      <c r="Q153" s="318" t="str">
        <f t="array" ref="Q153">IFERROR(INDEX($Q$3:$U$89, SMALL(IF($P$3:$P$89="○", ROW($P$3:$P$89)-ROW($P$3)+1), ROW(A49)), COLUMNS($Q$3:Q51)), "")</f>
        <v/>
      </c>
      <c r="R153" s="318" t="str">
        <f t="array" ref="R153">IFERROR(INDEX($Q$3:$U$89, SMALL(IF($P$3:$P$89="○", ROW($P$3:$P$89)-ROW($P$3)+1), ROW(B49)), COLUMNS($Q$3:R51)), "")</f>
        <v/>
      </c>
      <c r="S153" s="318" t="str">
        <f t="array" ref="S153">IFERROR(INDEX($Q$3:$U$89, SMALL(IF($P$3:$P$89="○", ROW($P$3:$P$89)-ROW($P$3)+1), ROW(C49)), COLUMNS($Q$3:S51)), "")</f>
        <v/>
      </c>
      <c r="T153" s="318" t="str">
        <f t="array" ref="T153">IFERROR(INDEX($Q$3:$U$89, SMALL(IF($P$3:$P$89="○", ROW($P$3:$P$89)-ROW($P$3)+1), ROW(D49)), COLUMNS($Q$3:T51)), "")</f>
        <v/>
      </c>
      <c r="U153" s="318" t="str">
        <f t="array" ref="U153">IFERROR(INDEX($Q$3:$U$89, SMALL(IF($P$3:$P$89="○", ROW($P$3:$P$89)-ROW($P$3)+1), ROW(E49)), COLUMNS($Q$3:U51)), "")</f>
        <v/>
      </c>
    </row>
    <row r="154" spans="17:21">
      <c r="Q154" s="318" t="str">
        <f t="array" ref="Q154">IFERROR(INDEX($Q$3:$U$89, SMALL(IF($P$3:$P$89="○", ROW($P$3:$P$89)-ROW($P$3)+1), ROW(A50)), COLUMNS($Q$3:Q52)), "")</f>
        <v/>
      </c>
      <c r="R154" s="318" t="str">
        <f t="array" ref="R154">IFERROR(INDEX($Q$3:$U$89, SMALL(IF($P$3:$P$89="○", ROW($P$3:$P$89)-ROW($P$3)+1), ROW(B50)), COLUMNS($Q$3:R52)), "")</f>
        <v/>
      </c>
      <c r="S154" s="318" t="str">
        <f t="array" ref="S154">IFERROR(INDEX($Q$3:$U$89, SMALL(IF($P$3:$P$89="○", ROW($P$3:$P$89)-ROW($P$3)+1), ROW(C50)), COLUMNS($Q$3:S52)), "")</f>
        <v/>
      </c>
      <c r="T154" s="318" t="str">
        <f t="array" ref="T154">IFERROR(INDEX($Q$3:$U$89, SMALL(IF($P$3:$P$89="○", ROW($P$3:$P$89)-ROW($P$3)+1), ROW(D50)), COLUMNS($Q$3:T52)), "")</f>
        <v/>
      </c>
      <c r="U154" s="318" t="str">
        <f t="array" ref="U154">IFERROR(INDEX($Q$3:$U$89, SMALL(IF($P$3:$P$89="○", ROW($P$3:$P$89)-ROW($P$3)+1), ROW(E50)), COLUMNS($Q$3:U52)), "")</f>
        <v/>
      </c>
    </row>
    <row r="155" spans="17:21">
      <c r="Q155" s="318" t="str">
        <f t="array" ref="Q155">IFERROR(INDEX($Q$3:$U$89, SMALL(IF($P$3:$P$89="○", ROW($P$3:$P$89)-ROW($P$3)+1), ROW(A51)), COLUMNS($Q$3:Q53)), "")</f>
        <v/>
      </c>
      <c r="R155" s="318" t="str">
        <f t="array" ref="R155">IFERROR(INDEX($Q$3:$U$89, SMALL(IF($P$3:$P$89="○", ROW($P$3:$P$89)-ROW($P$3)+1), ROW(B51)), COLUMNS($Q$3:R53)), "")</f>
        <v/>
      </c>
      <c r="S155" s="318" t="str">
        <f t="array" ref="S155">IFERROR(INDEX($Q$3:$U$89, SMALL(IF($P$3:$P$89="○", ROW($P$3:$P$89)-ROW($P$3)+1), ROW(C51)), COLUMNS($Q$3:S53)), "")</f>
        <v/>
      </c>
      <c r="T155" s="318" t="str">
        <f t="array" ref="T155">IFERROR(INDEX($Q$3:$U$89, SMALL(IF($P$3:$P$89="○", ROW($P$3:$P$89)-ROW($P$3)+1), ROW(D51)), COLUMNS($Q$3:T53)), "")</f>
        <v/>
      </c>
      <c r="U155" s="318" t="str">
        <f t="array" ref="U155">IFERROR(INDEX($Q$3:$U$89, SMALL(IF($P$3:$P$89="○", ROW($P$3:$P$89)-ROW($P$3)+1), ROW(E51)), COLUMNS($Q$3:U53)), "")</f>
        <v/>
      </c>
    </row>
    <row r="156" spans="17:21">
      <c r="Q156" s="318" t="str">
        <f t="array" ref="Q156">IFERROR(INDEX($Q$3:$U$89, SMALL(IF($P$3:$P$89="○", ROW($P$3:$P$89)-ROW($P$3)+1), ROW(A52)), COLUMNS($Q$3:Q54)), "")</f>
        <v/>
      </c>
      <c r="R156" s="318" t="str">
        <f t="array" ref="R156">IFERROR(INDEX($Q$3:$U$89, SMALL(IF($P$3:$P$89="○", ROW($P$3:$P$89)-ROW($P$3)+1), ROW(B52)), COLUMNS($Q$3:R54)), "")</f>
        <v/>
      </c>
      <c r="S156" s="318" t="str">
        <f t="array" ref="S156">IFERROR(INDEX($Q$3:$U$89, SMALL(IF($P$3:$P$89="○", ROW($P$3:$P$89)-ROW($P$3)+1), ROW(C52)), COLUMNS($Q$3:S54)), "")</f>
        <v/>
      </c>
      <c r="T156" s="318" t="str">
        <f t="array" ref="T156">IFERROR(INDEX($Q$3:$U$89, SMALL(IF($P$3:$P$89="○", ROW($P$3:$P$89)-ROW($P$3)+1), ROW(D52)), COLUMNS($Q$3:T54)), "")</f>
        <v/>
      </c>
      <c r="U156" s="318" t="str">
        <f t="array" ref="U156">IFERROR(INDEX($Q$3:$U$89, SMALL(IF($P$3:$P$89="○", ROW($P$3:$P$89)-ROW($P$3)+1), ROW(E52)), COLUMNS($Q$3:U54)), "")</f>
        <v/>
      </c>
    </row>
    <row r="157" spans="17:21">
      <c r="Q157" s="318" t="str">
        <f t="array" ref="Q157">IFERROR(INDEX($Q$3:$U$89, SMALL(IF($P$3:$P$89="○", ROW($P$3:$P$89)-ROW($P$3)+1), ROW(A53)), COLUMNS($Q$3:Q55)), "")</f>
        <v/>
      </c>
      <c r="R157" s="318" t="str">
        <f t="array" ref="R157">IFERROR(INDEX($Q$3:$U$89, SMALL(IF($P$3:$P$89="○", ROW($P$3:$P$89)-ROW($P$3)+1), ROW(B53)), COLUMNS($Q$3:R55)), "")</f>
        <v/>
      </c>
      <c r="S157" s="318" t="str">
        <f t="array" ref="S157">IFERROR(INDEX($Q$3:$U$89, SMALL(IF($P$3:$P$89="○", ROW($P$3:$P$89)-ROW($P$3)+1), ROW(C53)), COLUMNS($Q$3:S55)), "")</f>
        <v/>
      </c>
      <c r="T157" s="318" t="str">
        <f t="array" ref="T157">IFERROR(INDEX($Q$3:$U$89, SMALL(IF($P$3:$P$89="○", ROW($P$3:$P$89)-ROW($P$3)+1), ROW(D53)), COLUMNS($Q$3:T55)), "")</f>
        <v/>
      </c>
      <c r="U157" s="318" t="str">
        <f t="array" ref="U157">IFERROR(INDEX($Q$3:$U$89, SMALL(IF($P$3:$P$89="○", ROW($P$3:$P$89)-ROW($P$3)+1), ROW(E53)), COLUMNS($Q$3:U55)), "")</f>
        <v/>
      </c>
    </row>
    <row r="158" spans="17:21">
      <c r="Q158" s="318" t="str">
        <f t="array" ref="Q158">IFERROR(INDEX($Q$3:$U$89, SMALL(IF($P$3:$P$89="○", ROW($P$3:$P$89)-ROW($P$3)+1), ROW(A54)), COLUMNS($Q$3:Q56)), "")</f>
        <v/>
      </c>
      <c r="R158" s="318" t="str">
        <f t="array" ref="R158">IFERROR(INDEX($Q$3:$U$89, SMALL(IF($P$3:$P$89="○", ROW($P$3:$P$89)-ROW($P$3)+1), ROW(B54)), COLUMNS($Q$3:R56)), "")</f>
        <v/>
      </c>
      <c r="S158" s="318" t="str">
        <f t="array" ref="S158">IFERROR(INDEX($Q$3:$U$89, SMALL(IF($P$3:$P$89="○", ROW($P$3:$P$89)-ROW($P$3)+1), ROW(C54)), COLUMNS($Q$3:S56)), "")</f>
        <v/>
      </c>
      <c r="T158" s="318" t="str">
        <f t="array" ref="T158">IFERROR(INDEX($Q$3:$U$89, SMALL(IF($P$3:$P$89="○", ROW($P$3:$P$89)-ROW($P$3)+1), ROW(D54)), COLUMNS($Q$3:T56)), "")</f>
        <v/>
      </c>
      <c r="U158" s="318" t="str">
        <f t="array" ref="U158">IFERROR(INDEX($Q$3:$U$89, SMALL(IF($P$3:$P$89="○", ROW($P$3:$P$89)-ROW($P$3)+1), ROW(E54)), COLUMNS($Q$3:U56)), "")</f>
        <v/>
      </c>
    </row>
    <row r="159" spans="17:21">
      <c r="Q159" s="318" t="str">
        <f t="array" ref="Q159">IFERROR(INDEX($Q$3:$U$89, SMALL(IF($P$3:$P$89="○", ROW($P$3:$P$89)-ROW($P$3)+1), ROW(A55)), COLUMNS($Q$3:Q57)), "")</f>
        <v/>
      </c>
      <c r="R159" s="318" t="str">
        <f t="array" ref="R159">IFERROR(INDEX($Q$3:$U$89, SMALL(IF($P$3:$P$89="○", ROW($P$3:$P$89)-ROW($P$3)+1), ROW(B55)), COLUMNS($Q$3:R57)), "")</f>
        <v/>
      </c>
      <c r="S159" s="318" t="str">
        <f t="array" ref="S159">IFERROR(INDEX($Q$3:$U$89, SMALL(IF($P$3:$P$89="○", ROW($P$3:$P$89)-ROW($P$3)+1), ROW(C55)), COLUMNS($Q$3:S57)), "")</f>
        <v/>
      </c>
      <c r="T159" s="318" t="str">
        <f t="array" ref="T159">IFERROR(INDEX($Q$3:$U$89, SMALL(IF($P$3:$P$89="○", ROW($P$3:$P$89)-ROW($P$3)+1), ROW(D55)), COLUMNS($Q$3:T57)), "")</f>
        <v/>
      </c>
      <c r="U159" s="318" t="str">
        <f t="array" ref="U159">IFERROR(INDEX($Q$3:$U$89, SMALL(IF($P$3:$P$89="○", ROW($P$3:$P$89)-ROW($P$3)+1), ROW(E55)), COLUMNS($Q$3:U57)), "")</f>
        <v/>
      </c>
    </row>
    <row r="160" spans="17:21">
      <c r="Q160" s="318" t="str">
        <f t="array" ref="Q160">IFERROR(INDEX($Q$3:$U$89, SMALL(IF($P$3:$P$89="○", ROW($P$3:$P$89)-ROW($P$3)+1), ROW(A56)), COLUMNS($Q$3:Q58)), "")</f>
        <v/>
      </c>
      <c r="R160" s="318" t="str">
        <f t="array" ref="R160">IFERROR(INDEX($Q$3:$U$89, SMALL(IF($P$3:$P$89="○", ROW($P$3:$P$89)-ROW($P$3)+1), ROW(B56)), COLUMNS($Q$3:R58)), "")</f>
        <v/>
      </c>
      <c r="S160" s="318" t="str">
        <f t="array" ref="S160">IFERROR(INDEX($Q$3:$U$89, SMALL(IF($P$3:$P$89="○", ROW($P$3:$P$89)-ROW($P$3)+1), ROW(C56)), COLUMNS($Q$3:S58)), "")</f>
        <v/>
      </c>
      <c r="T160" s="318" t="str">
        <f t="array" ref="T160">IFERROR(INDEX($Q$3:$U$89, SMALL(IF($P$3:$P$89="○", ROW($P$3:$P$89)-ROW($P$3)+1), ROW(D56)), COLUMNS($Q$3:T58)), "")</f>
        <v/>
      </c>
      <c r="U160" s="318" t="str">
        <f t="array" ref="U160">IFERROR(INDEX($Q$3:$U$89, SMALL(IF($P$3:$P$89="○", ROW($P$3:$P$89)-ROW($P$3)+1), ROW(E56)), COLUMNS($Q$3:U58)), "")</f>
        <v/>
      </c>
    </row>
    <row r="161" spans="17:21">
      <c r="Q161" s="318" t="str">
        <f t="array" ref="Q161">IFERROR(INDEX($Q$3:$U$89, SMALL(IF($P$3:$P$89="○", ROW($P$3:$P$89)-ROW($P$3)+1), ROW(A57)), COLUMNS($Q$3:Q59)), "")</f>
        <v/>
      </c>
      <c r="R161" s="318" t="str">
        <f t="array" ref="R161">IFERROR(INDEX($Q$3:$U$89, SMALL(IF($P$3:$P$89="○", ROW($P$3:$P$89)-ROW($P$3)+1), ROW(B57)), COLUMNS($Q$3:R59)), "")</f>
        <v/>
      </c>
      <c r="S161" s="318" t="str">
        <f t="array" ref="S161">IFERROR(INDEX($Q$3:$U$89, SMALL(IF($P$3:$P$89="○", ROW($P$3:$P$89)-ROW($P$3)+1), ROW(C57)), COLUMNS($Q$3:S59)), "")</f>
        <v/>
      </c>
      <c r="T161" s="318" t="str">
        <f t="array" ref="T161">IFERROR(INDEX($Q$3:$U$89, SMALL(IF($P$3:$P$89="○", ROW($P$3:$P$89)-ROW($P$3)+1), ROW(D57)), COLUMNS($Q$3:T59)), "")</f>
        <v/>
      </c>
      <c r="U161" s="318" t="str">
        <f t="array" ref="U161">IFERROR(INDEX($Q$3:$U$89, SMALL(IF($P$3:$P$89="○", ROW($P$3:$P$89)-ROW($P$3)+1), ROW(E57)), COLUMNS($Q$3:U59)), "")</f>
        <v/>
      </c>
    </row>
    <row r="162" spans="17:21">
      <c r="Q162" s="318" t="str">
        <f t="array" ref="Q162">IFERROR(INDEX($Q$3:$U$89, SMALL(IF($P$3:$P$89="○", ROW($P$3:$P$89)-ROW($P$3)+1), ROW(A58)), COLUMNS($Q$3:Q60)), "")</f>
        <v/>
      </c>
      <c r="R162" s="318" t="str">
        <f t="array" ref="R162">IFERROR(INDEX($Q$3:$U$89, SMALL(IF($P$3:$P$89="○", ROW($P$3:$P$89)-ROW($P$3)+1), ROW(B58)), COLUMNS($Q$3:R60)), "")</f>
        <v/>
      </c>
      <c r="S162" s="318" t="str">
        <f t="array" ref="S162">IFERROR(INDEX($Q$3:$U$89, SMALL(IF($P$3:$P$89="○", ROW($P$3:$P$89)-ROW($P$3)+1), ROW(C58)), COLUMNS($Q$3:S60)), "")</f>
        <v/>
      </c>
      <c r="T162" s="318" t="str">
        <f t="array" ref="T162">IFERROR(INDEX($Q$3:$U$89, SMALL(IF($P$3:$P$89="○", ROW($P$3:$P$89)-ROW($P$3)+1), ROW(D58)), COLUMNS($Q$3:T60)), "")</f>
        <v/>
      </c>
      <c r="U162" s="318" t="str">
        <f t="array" ref="U162">IFERROR(INDEX($Q$3:$U$89, SMALL(IF($P$3:$P$89="○", ROW($P$3:$P$89)-ROW($P$3)+1), ROW(E58)), COLUMNS($Q$3:U60)), "")</f>
        <v/>
      </c>
    </row>
    <row r="163" spans="17:21">
      <c r="Q163" s="318" t="str">
        <f t="array" ref="Q163">IFERROR(INDEX($Q$3:$U$89, SMALL(IF($P$3:$P$89="○", ROW($P$3:$P$89)-ROW($P$3)+1), ROW(A59)), COLUMNS($Q$3:Q61)), "")</f>
        <v/>
      </c>
      <c r="R163" s="318" t="str">
        <f t="array" ref="R163">IFERROR(INDEX($Q$3:$U$89, SMALL(IF($P$3:$P$89="○", ROW($P$3:$P$89)-ROW($P$3)+1), ROW(B59)), COLUMNS($Q$3:R61)), "")</f>
        <v/>
      </c>
      <c r="S163" s="318" t="str">
        <f t="array" ref="S163">IFERROR(INDEX($Q$3:$U$89, SMALL(IF($P$3:$P$89="○", ROW($P$3:$P$89)-ROW($P$3)+1), ROW(C59)), COLUMNS($Q$3:S61)), "")</f>
        <v/>
      </c>
      <c r="T163" s="318" t="str">
        <f t="array" ref="T163">IFERROR(INDEX($Q$3:$U$89, SMALL(IF($P$3:$P$89="○", ROW($P$3:$P$89)-ROW($P$3)+1), ROW(D59)), COLUMNS($Q$3:T61)), "")</f>
        <v/>
      </c>
      <c r="U163" s="318" t="str">
        <f t="array" ref="U163">IFERROR(INDEX($Q$3:$U$89, SMALL(IF($P$3:$P$89="○", ROW($P$3:$P$89)-ROW($P$3)+1), ROW(E59)), COLUMNS($Q$3:U61)), "")</f>
        <v/>
      </c>
    </row>
    <row r="164" spans="17:21">
      <c r="Q164" s="318" t="str">
        <f t="array" ref="Q164">IFERROR(INDEX($Q$3:$U$89, SMALL(IF($P$3:$P$89="○", ROW($P$3:$P$89)-ROW($P$3)+1), ROW(A60)), COLUMNS($Q$3:Q62)), "")</f>
        <v/>
      </c>
      <c r="R164" s="318" t="str">
        <f t="array" ref="R164">IFERROR(INDEX($Q$3:$U$89, SMALL(IF($P$3:$P$89="○", ROW($P$3:$P$89)-ROW($P$3)+1), ROW(B60)), COLUMNS($Q$3:R62)), "")</f>
        <v/>
      </c>
      <c r="S164" s="318" t="str">
        <f t="array" ref="S164">IFERROR(INDEX($Q$3:$U$89, SMALL(IF($P$3:$P$89="○", ROW($P$3:$P$89)-ROW($P$3)+1), ROW(C60)), COLUMNS($Q$3:S62)), "")</f>
        <v/>
      </c>
      <c r="T164" s="318" t="str">
        <f t="array" ref="T164">IFERROR(INDEX($Q$3:$U$89, SMALL(IF($P$3:$P$89="○", ROW($P$3:$P$89)-ROW($P$3)+1), ROW(D60)), COLUMNS($Q$3:T62)), "")</f>
        <v/>
      </c>
      <c r="U164" s="318" t="str">
        <f t="array" ref="U164">IFERROR(INDEX($Q$3:$U$89, SMALL(IF($P$3:$P$89="○", ROW($P$3:$P$89)-ROW($P$3)+1), ROW(E60)), COLUMNS($Q$3:U62)), "")</f>
        <v/>
      </c>
    </row>
    <row r="165" spans="17:21">
      <c r="Q165" s="318" t="str">
        <f t="array" ref="Q165">IFERROR(INDEX($Q$3:$U$89, SMALL(IF($P$3:$P$89="○", ROW($P$3:$P$89)-ROW($P$3)+1), ROW(A61)), COLUMNS($Q$3:Q63)), "")</f>
        <v/>
      </c>
      <c r="R165" s="318" t="str">
        <f t="array" ref="R165">IFERROR(INDEX($Q$3:$U$89, SMALL(IF($P$3:$P$89="○", ROW($P$3:$P$89)-ROW($P$3)+1), ROW(B61)), COLUMNS($Q$3:R63)), "")</f>
        <v/>
      </c>
      <c r="S165" s="318" t="str">
        <f t="array" ref="S165">IFERROR(INDEX($Q$3:$U$89, SMALL(IF($P$3:$P$89="○", ROW($P$3:$P$89)-ROW($P$3)+1), ROW(C61)), COLUMNS($Q$3:S63)), "")</f>
        <v/>
      </c>
      <c r="T165" s="318" t="str">
        <f t="array" ref="T165">IFERROR(INDEX($Q$3:$U$89, SMALL(IF($P$3:$P$89="○", ROW($P$3:$P$89)-ROW($P$3)+1), ROW(D61)), COLUMNS($Q$3:T63)), "")</f>
        <v/>
      </c>
      <c r="U165" s="318" t="str">
        <f t="array" ref="U165">IFERROR(INDEX($Q$3:$U$89, SMALL(IF($P$3:$P$89="○", ROW($P$3:$P$89)-ROW($P$3)+1), ROW(E61)), COLUMNS($Q$3:U63)), "")</f>
        <v/>
      </c>
    </row>
    <row r="166" spans="17:21">
      <c r="Q166" s="318" t="str">
        <f t="array" ref="Q166">IFERROR(INDEX($Q$3:$U$89, SMALL(IF($P$3:$P$89="○", ROW($P$3:$P$89)-ROW($P$3)+1), ROW(A62)), COLUMNS($Q$3:Q64)), "")</f>
        <v/>
      </c>
      <c r="R166" s="318" t="str">
        <f t="array" ref="R166">IFERROR(INDEX($Q$3:$U$89, SMALL(IF($P$3:$P$89="○", ROW($P$3:$P$89)-ROW($P$3)+1), ROW(B62)), COLUMNS($Q$3:R64)), "")</f>
        <v/>
      </c>
      <c r="S166" s="318" t="str">
        <f t="array" ref="S166">IFERROR(INDEX($Q$3:$U$89, SMALL(IF($P$3:$P$89="○", ROW($P$3:$P$89)-ROW($P$3)+1), ROW(C62)), COLUMNS($Q$3:S64)), "")</f>
        <v/>
      </c>
      <c r="T166" s="318" t="str">
        <f t="array" ref="T166">IFERROR(INDEX($Q$3:$U$89, SMALL(IF($P$3:$P$89="○", ROW($P$3:$P$89)-ROW($P$3)+1), ROW(D62)), COLUMNS($Q$3:T64)), "")</f>
        <v/>
      </c>
      <c r="U166" s="318" t="str">
        <f t="array" ref="U166">IFERROR(INDEX($Q$3:$U$89, SMALL(IF($P$3:$P$89="○", ROW($P$3:$P$89)-ROW($P$3)+1), ROW(E62)), COLUMNS($Q$3:U64)), "")</f>
        <v/>
      </c>
    </row>
    <row r="167" spans="17:21">
      <c r="Q167" s="318" t="str">
        <f t="array" ref="Q167">IFERROR(INDEX($Q$3:$U$89, SMALL(IF($P$3:$P$89="○", ROW($P$3:$P$89)-ROW($P$3)+1), ROW(A63)), COLUMNS($Q$3:Q65)), "")</f>
        <v/>
      </c>
      <c r="R167" s="318" t="str">
        <f t="array" ref="R167">IFERROR(INDEX($Q$3:$U$89, SMALL(IF($P$3:$P$89="○", ROW($P$3:$P$89)-ROW($P$3)+1), ROW(B63)), COLUMNS($Q$3:R65)), "")</f>
        <v/>
      </c>
      <c r="S167" s="318" t="str">
        <f t="array" ref="S167">IFERROR(INDEX($Q$3:$U$89, SMALL(IF($P$3:$P$89="○", ROW($P$3:$P$89)-ROW($P$3)+1), ROW(C63)), COLUMNS($Q$3:S65)), "")</f>
        <v/>
      </c>
      <c r="T167" s="318" t="str">
        <f t="array" ref="T167">IFERROR(INDEX($Q$3:$U$89, SMALL(IF($P$3:$P$89="○", ROW($P$3:$P$89)-ROW($P$3)+1), ROW(D63)), COLUMNS($Q$3:T65)), "")</f>
        <v/>
      </c>
      <c r="U167" s="318" t="str">
        <f t="array" ref="U167">IFERROR(INDEX($Q$3:$U$89, SMALL(IF($P$3:$P$89="○", ROW($P$3:$P$89)-ROW($P$3)+1), ROW(E63)), COLUMNS($Q$3:U65)), "")</f>
        <v/>
      </c>
    </row>
    <row r="168" spans="17:21">
      <c r="Q168" s="318" t="str">
        <f t="array" ref="Q168">IFERROR(INDEX($Q$3:$U$89, SMALL(IF($P$3:$P$89="○", ROW($P$3:$P$89)-ROW($P$3)+1), ROW(A64)), COLUMNS($Q$3:Q66)), "")</f>
        <v/>
      </c>
      <c r="R168" s="318" t="str">
        <f t="array" ref="R168">IFERROR(INDEX($Q$3:$U$89, SMALL(IF($P$3:$P$89="○", ROW($P$3:$P$89)-ROW($P$3)+1), ROW(B64)), COLUMNS($Q$3:R66)), "")</f>
        <v/>
      </c>
      <c r="S168" s="318" t="str">
        <f t="array" ref="S168">IFERROR(INDEX($Q$3:$U$89, SMALL(IF($P$3:$P$89="○", ROW($P$3:$P$89)-ROW($P$3)+1), ROW(C64)), COLUMNS($Q$3:S66)), "")</f>
        <v/>
      </c>
      <c r="T168" s="318" t="str">
        <f t="array" ref="T168">IFERROR(INDEX($Q$3:$U$89, SMALL(IF($P$3:$P$89="○", ROW($P$3:$P$89)-ROW($P$3)+1), ROW(D64)), COLUMNS($Q$3:T66)), "")</f>
        <v/>
      </c>
      <c r="U168" s="318" t="str">
        <f t="array" ref="U168">IFERROR(INDEX($Q$3:$U$89, SMALL(IF($P$3:$P$89="○", ROW($P$3:$P$89)-ROW($P$3)+1), ROW(E64)), COLUMNS($Q$3:U66)), "")</f>
        <v/>
      </c>
    </row>
    <row r="169" spans="17:21">
      <c r="Q169" s="318" t="str">
        <f t="array" ref="Q169">IFERROR(INDEX($Q$3:$U$89, SMALL(IF($P$3:$P$89="○", ROW($P$3:$P$89)-ROW($P$3)+1), ROW(A65)), COLUMNS($Q$3:Q67)), "")</f>
        <v/>
      </c>
      <c r="R169" s="318" t="str">
        <f t="array" ref="R169">IFERROR(INDEX($Q$3:$U$89, SMALL(IF($P$3:$P$89="○", ROW($P$3:$P$89)-ROW($P$3)+1), ROW(B65)), COLUMNS($Q$3:R67)), "")</f>
        <v/>
      </c>
      <c r="S169" s="318" t="str">
        <f t="array" ref="S169">IFERROR(INDEX($Q$3:$U$89, SMALL(IF($P$3:$P$89="○", ROW($P$3:$P$89)-ROW($P$3)+1), ROW(C65)), COLUMNS($Q$3:S67)), "")</f>
        <v/>
      </c>
      <c r="T169" s="318" t="str">
        <f t="array" ref="T169">IFERROR(INDEX($Q$3:$U$89, SMALL(IF($P$3:$P$89="○", ROW($P$3:$P$89)-ROW($P$3)+1), ROW(D65)), COLUMNS($Q$3:T67)), "")</f>
        <v/>
      </c>
      <c r="U169" s="318" t="str">
        <f t="array" ref="U169">IFERROR(INDEX($Q$3:$U$89, SMALL(IF($P$3:$P$89="○", ROW($P$3:$P$89)-ROW($P$3)+1), ROW(E65)), COLUMNS($Q$3:U67)), "")</f>
        <v/>
      </c>
    </row>
    <row r="170" spans="17:21">
      <c r="Q170" s="318" t="str">
        <f t="array" ref="Q170">IFERROR(INDEX($Q$3:$U$89, SMALL(IF($P$3:$P$89="○", ROW($P$3:$P$89)-ROW($P$3)+1), ROW(A66)), COLUMNS($Q$3:Q68)), "")</f>
        <v/>
      </c>
      <c r="R170" s="318" t="str">
        <f t="array" ref="R170">IFERROR(INDEX($Q$3:$U$89, SMALL(IF($P$3:$P$89="○", ROW($P$3:$P$89)-ROW($P$3)+1), ROW(B66)), COLUMNS($Q$3:R68)), "")</f>
        <v/>
      </c>
      <c r="S170" s="318" t="str">
        <f t="array" ref="S170">IFERROR(INDEX($Q$3:$U$89, SMALL(IF($P$3:$P$89="○", ROW($P$3:$P$89)-ROW($P$3)+1), ROW(C66)), COLUMNS($Q$3:S68)), "")</f>
        <v/>
      </c>
      <c r="T170" s="318" t="str">
        <f t="array" ref="T170">IFERROR(INDEX($Q$3:$U$89, SMALL(IF($P$3:$P$89="○", ROW($P$3:$P$89)-ROW($P$3)+1), ROW(D66)), COLUMNS($Q$3:T68)), "")</f>
        <v/>
      </c>
      <c r="U170" s="318" t="str">
        <f t="array" ref="U170">IFERROR(INDEX($Q$3:$U$89, SMALL(IF($P$3:$P$89="○", ROW($P$3:$P$89)-ROW($P$3)+1), ROW(E66)), COLUMNS($Q$3:U68)), "")</f>
        <v/>
      </c>
    </row>
    <row r="171" spans="17:21">
      <c r="Q171" s="318" t="str">
        <f t="array" ref="Q171">IFERROR(INDEX($Q$3:$U$89, SMALL(IF($P$3:$P$89="○", ROW($P$3:$P$89)-ROW($P$3)+1), ROW(A67)), COLUMNS($Q$3:Q69)), "")</f>
        <v/>
      </c>
      <c r="R171" s="318" t="str">
        <f t="array" ref="R171">IFERROR(INDEX($Q$3:$U$89, SMALL(IF($P$3:$P$89="○", ROW($P$3:$P$89)-ROW($P$3)+1), ROW(B67)), COLUMNS($Q$3:R69)), "")</f>
        <v/>
      </c>
      <c r="S171" s="318" t="str">
        <f t="array" ref="S171">IFERROR(INDEX($Q$3:$U$89, SMALL(IF($P$3:$P$89="○", ROW($P$3:$P$89)-ROW($P$3)+1), ROW(C67)), COLUMNS($Q$3:S69)), "")</f>
        <v/>
      </c>
      <c r="T171" s="318" t="str">
        <f t="array" ref="T171">IFERROR(INDEX($Q$3:$U$89, SMALL(IF($P$3:$P$89="○", ROW($P$3:$P$89)-ROW($P$3)+1), ROW(D67)), COLUMNS($Q$3:T69)), "")</f>
        <v/>
      </c>
      <c r="U171" s="318" t="str">
        <f t="array" ref="U171">IFERROR(INDEX($Q$3:$U$89, SMALL(IF($P$3:$P$89="○", ROW($P$3:$P$89)-ROW($P$3)+1), ROW(E67)), COLUMNS($Q$3:U69)), "")</f>
        <v/>
      </c>
    </row>
    <row r="172" spans="17:21">
      <c r="Q172" s="318" t="str">
        <f t="array" ref="Q172">IFERROR(INDEX($Q$3:$U$89, SMALL(IF($P$3:$P$89="○", ROW($P$3:$P$89)-ROW($P$3)+1), ROW(A68)), COLUMNS($Q$3:Q70)), "")</f>
        <v/>
      </c>
      <c r="R172" s="318" t="str">
        <f t="array" ref="R172">IFERROR(INDEX($Q$3:$U$89, SMALL(IF($P$3:$P$89="○", ROW($P$3:$P$89)-ROW($P$3)+1), ROW(B68)), COLUMNS($Q$3:R70)), "")</f>
        <v/>
      </c>
      <c r="S172" s="318" t="str">
        <f t="array" ref="S172">IFERROR(INDEX($Q$3:$U$89, SMALL(IF($P$3:$P$89="○", ROW($P$3:$P$89)-ROW($P$3)+1), ROW(C68)), COLUMNS($Q$3:S70)), "")</f>
        <v/>
      </c>
      <c r="T172" s="318" t="str">
        <f t="array" ref="T172">IFERROR(INDEX($Q$3:$U$89, SMALL(IF($P$3:$P$89="○", ROW($P$3:$P$89)-ROW($P$3)+1), ROW(D68)), COLUMNS($Q$3:T70)), "")</f>
        <v/>
      </c>
      <c r="U172" s="318" t="str">
        <f t="array" ref="U172">IFERROR(INDEX($Q$3:$U$89, SMALL(IF($P$3:$P$89="○", ROW($P$3:$P$89)-ROW($P$3)+1), ROW(E68)), COLUMNS($Q$3:U70)), "")</f>
        <v/>
      </c>
    </row>
    <row r="173" spans="17:21">
      <c r="Q173" s="318" t="str">
        <f t="array" ref="Q173">IFERROR(INDEX($Q$3:$U$89, SMALL(IF($P$3:$P$89="○", ROW($P$3:$P$89)-ROW($P$3)+1), ROW(A69)), COLUMNS($Q$3:Q71)), "")</f>
        <v/>
      </c>
      <c r="R173" s="318" t="str">
        <f t="array" ref="R173">IFERROR(INDEX($Q$3:$U$89, SMALL(IF($P$3:$P$89="○", ROW($P$3:$P$89)-ROW($P$3)+1), ROW(B69)), COLUMNS($Q$3:R71)), "")</f>
        <v/>
      </c>
      <c r="S173" s="318" t="str">
        <f t="array" ref="S173">IFERROR(INDEX($Q$3:$U$89, SMALL(IF($P$3:$P$89="○", ROW($P$3:$P$89)-ROW($P$3)+1), ROW(C69)), COLUMNS($Q$3:S71)), "")</f>
        <v/>
      </c>
      <c r="T173" s="318" t="str">
        <f t="array" ref="T173">IFERROR(INDEX($Q$3:$U$89, SMALL(IF($P$3:$P$89="○", ROW($P$3:$P$89)-ROW($P$3)+1), ROW(D69)), COLUMNS($Q$3:T71)), "")</f>
        <v/>
      </c>
      <c r="U173" s="318" t="str">
        <f t="array" ref="U173">IFERROR(INDEX($Q$3:$U$89, SMALL(IF($P$3:$P$89="○", ROW($P$3:$P$89)-ROW($P$3)+1), ROW(E69)), COLUMNS($Q$3:U71)), "")</f>
        <v/>
      </c>
    </row>
    <row r="174" spans="17:21">
      <c r="Q174" s="318" t="str">
        <f t="array" ref="Q174">IFERROR(INDEX($Q$3:$U$89, SMALL(IF($P$3:$P$89="○", ROW($P$3:$P$89)-ROW($P$3)+1), ROW(A70)), COLUMNS($Q$3:Q72)), "")</f>
        <v/>
      </c>
      <c r="R174" s="318" t="str">
        <f t="array" ref="R174">IFERROR(INDEX($Q$3:$U$89, SMALL(IF($P$3:$P$89="○", ROW($P$3:$P$89)-ROW($P$3)+1), ROW(B70)), COLUMNS($Q$3:R72)), "")</f>
        <v/>
      </c>
      <c r="S174" s="318" t="str">
        <f t="array" ref="S174">IFERROR(INDEX($Q$3:$U$89, SMALL(IF($P$3:$P$89="○", ROW($P$3:$P$89)-ROW($P$3)+1), ROW(C70)), COLUMNS($Q$3:S72)), "")</f>
        <v/>
      </c>
      <c r="T174" s="318" t="str">
        <f t="array" ref="T174">IFERROR(INDEX($Q$3:$U$89, SMALL(IF($P$3:$P$89="○", ROW($P$3:$P$89)-ROW($P$3)+1), ROW(D70)), COLUMNS($Q$3:T72)), "")</f>
        <v/>
      </c>
      <c r="U174" s="318" t="str">
        <f t="array" ref="U174">IFERROR(INDEX($Q$3:$U$89, SMALL(IF($P$3:$P$89="○", ROW($P$3:$P$89)-ROW($P$3)+1), ROW(E70)), COLUMNS($Q$3:U72)), "")</f>
        <v/>
      </c>
    </row>
    <row r="175" spans="17:21">
      <c r="Q175" s="318" t="str">
        <f t="array" ref="Q175">IFERROR(INDEX($Q$3:$U$89, SMALL(IF($P$3:$P$89="○", ROW($P$3:$P$89)-ROW($P$3)+1), ROW(A71)), COLUMNS($Q$3:Q73)), "")</f>
        <v/>
      </c>
      <c r="R175" s="318" t="str">
        <f t="array" ref="R175">IFERROR(INDEX($Q$3:$U$89, SMALL(IF($P$3:$P$89="○", ROW($P$3:$P$89)-ROW($P$3)+1), ROW(B71)), COLUMNS($Q$3:R73)), "")</f>
        <v/>
      </c>
      <c r="S175" s="318" t="str">
        <f t="array" ref="S175">IFERROR(INDEX($Q$3:$U$89, SMALL(IF($P$3:$P$89="○", ROW($P$3:$P$89)-ROW($P$3)+1), ROW(C71)), COLUMNS($Q$3:S73)), "")</f>
        <v/>
      </c>
      <c r="T175" s="318" t="str">
        <f t="array" ref="T175">IFERROR(INDEX($Q$3:$U$89, SMALL(IF($P$3:$P$89="○", ROW($P$3:$P$89)-ROW($P$3)+1), ROW(D71)), COLUMNS($Q$3:T73)), "")</f>
        <v/>
      </c>
      <c r="U175" s="318" t="str">
        <f t="array" ref="U175">IFERROR(INDEX($Q$3:$U$89, SMALL(IF($P$3:$P$89="○", ROW($P$3:$P$89)-ROW($P$3)+1), ROW(E71)), COLUMNS($Q$3:U73)), "")</f>
        <v/>
      </c>
    </row>
    <row r="176" spans="17:21">
      <c r="Q176" s="318" t="str">
        <f t="array" ref="Q176">IFERROR(INDEX($Q$3:$U$89, SMALL(IF($P$3:$P$89="○", ROW($P$3:$P$89)-ROW($P$3)+1), ROW(A72)), COLUMNS($Q$3:Q74)), "")</f>
        <v/>
      </c>
      <c r="R176" s="318" t="str">
        <f t="array" ref="R176">IFERROR(INDEX($Q$3:$U$89, SMALL(IF($P$3:$P$89="○", ROW($P$3:$P$89)-ROW($P$3)+1), ROW(B72)), COLUMNS($Q$3:R74)), "")</f>
        <v/>
      </c>
      <c r="S176" s="318" t="str">
        <f t="array" ref="S176">IFERROR(INDEX($Q$3:$U$89, SMALL(IF($P$3:$P$89="○", ROW($P$3:$P$89)-ROW($P$3)+1), ROW(C72)), COLUMNS($Q$3:S74)), "")</f>
        <v/>
      </c>
      <c r="T176" s="318" t="str">
        <f t="array" ref="T176">IFERROR(INDEX($Q$3:$U$89, SMALL(IF($P$3:$P$89="○", ROW($P$3:$P$89)-ROW($P$3)+1), ROW(D72)), COLUMNS($Q$3:T74)), "")</f>
        <v/>
      </c>
      <c r="U176" s="318" t="str">
        <f t="array" ref="U176">IFERROR(INDEX($Q$3:$U$89, SMALL(IF($P$3:$P$89="○", ROW($P$3:$P$89)-ROW($P$3)+1), ROW(E72)), COLUMNS($Q$3:U74)), "")</f>
        <v/>
      </c>
    </row>
    <row r="177" spans="17:21">
      <c r="Q177" s="318" t="str">
        <f t="array" ref="Q177">IFERROR(INDEX($Q$3:$U$89, SMALL(IF($P$3:$P$89="○", ROW($P$3:$P$89)-ROW($P$3)+1), ROW(A73)), COLUMNS($Q$3:Q75)), "")</f>
        <v/>
      </c>
      <c r="R177" s="318" t="str">
        <f t="array" ref="R177">IFERROR(INDEX($Q$3:$U$89, SMALL(IF($P$3:$P$89="○", ROW($P$3:$P$89)-ROW($P$3)+1), ROW(B73)), COLUMNS($Q$3:R75)), "")</f>
        <v/>
      </c>
      <c r="S177" s="318" t="str">
        <f t="array" ref="S177">IFERROR(INDEX($Q$3:$U$89, SMALL(IF($P$3:$P$89="○", ROW($P$3:$P$89)-ROW($P$3)+1), ROW(C73)), COLUMNS($Q$3:S75)), "")</f>
        <v/>
      </c>
      <c r="T177" s="318" t="str">
        <f t="array" ref="T177">IFERROR(INDEX($Q$3:$U$89, SMALL(IF($P$3:$P$89="○", ROW($P$3:$P$89)-ROW($P$3)+1), ROW(D73)), COLUMNS($Q$3:T75)), "")</f>
        <v/>
      </c>
      <c r="U177" s="318" t="str">
        <f t="array" ref="U177">IFERROR(INDEX($Q$3:$U$89, SMALL(IF($P$3:$P$89="○", ROW($P$3:$P$89)-ROW($P$3)+1), ROW(E73)), COLUMNS($Q$3:U75)), "")</f>
        <v/>
      </c>
    </row>
    <row r="178" spans="17:21">
      <c r="Q178" s="318" t="str">
        <f t="array" ref="Q178">IFERROR(INDEX($Q$3:$U$89, SMALL(IF($P$3:$P$89="○", ROW($P$3:$P$89)-ROW($P$3)+1), ROW(A74)), COLUMNS($Q$3:Q76)), "")</f>
        <v/>
      </c>
      <c r="R178" s="318" t="str">
        <f t="array" ref="R178">IFERROR(INDEX($Q$3:$U$89, SMALL(IF($P$3:$P$89="○", ROW($P$3:$P$89)-ROW($P$3)+1), ROW(B74)), COLUMNS($Q$3:R76)), "")</f>
        <v/>
      </c>
      <c r="S178" s="318" t="str">
        <f t="array" ref="S178">IFERROR(INDEX($Q$3:$U$89, SMALL(IF($P$3:$P$89="○", ROW($P$3:$P$89)-ROW($P$3)+1), ROW(C74)), COLUMNS($Q$3:S76)), "")</f>
        <v/>
      </c>
      <c r="T178" s="318" t="str">
        <f t="array" ref="T178">IFERROR(INDEX($Q$3:$U$89, SMALL(IF($P$3:$P$89="○", ROW($P$3:$P$89)-ROW($P$3)+1), ROW(D74)), COLUMNS($Q$3:T76)), "")</f>
        <v/>
      </c>
      <c r="U178" s="318" t="str">
        <f t="array" ref="U178">IFERROR(INDEX($Q$3:$U$89, SMALL(IF($P$3:$P$89="○", ROW($P$3:$P$89)-ROW($P$3)+1), ROW(E74)), COLUMNS($Q$3:U76)), "")</f>
        <v/>
      </c>
    </row>
    <row r="179" spans="17:21">
      <c r="Q179" s="318" t="str">
        <f t="array" ref="Q179">IFERROR(INDEX($Q$3:$U$89, SMALL(IF($P$3:$P$89="○", ROW($P$3:$P$89)-ROW($P$3)+1), ROW(A75)), COLUMNS($Q$3:Q77)), "")</f>
        <v/>
      </c>
      <c r="R179" s="318" t="str">
        <f t="array" ref="R179">IFERROR(INDEX($Q$3:$U$89, SMALL(IF($P$3:$P$89="○", ROW($P$3:$P$89)-ROW($P$3)+1), ROW(B75)), COLUMNS($Q$3:R77)), "")</f>
        <v/>
      </c>
      <c r="S179" s="318" t="str">
        <f t="array" ref="S179">IFERROR(INDEX($Q$3:$U$89, SMALL(IF($P$3:$P$89="○", ROW($P$3:$P$89)-ROW($P$3)+1), ROW(C75)), COLUMNS($Q$3:S77)), "")</f>
        <v/>
      </c>
      <c r="T179" s="318" t="str">
        <f t="array" ref="T179">IFERROR(INDEX($Q$3:$U$89, SMALL(IF($P$3:$P$89="○", ROW($P$3:$P$89)-ROW($P$3)+1), ROW(D75)), COLUMNS($Q$3:T77)), "")</f>
        <v/>
      </c>
      <c r="U179" s="318" t="str">
        <f t="array" ref="U179">IFERROR(INDEX($Q$3:$U$89, SMALL(IF($P$3:$P$89="○", ROW($P$3:$P$89)-ROW($P$3)+1), ROW(E75)), COLUMNS($Q$3:U77)), "")</f>
        <v/>
      </c>
    </row>
    <row r="180" spans="17:21">
      <c r="Q180" s="318" t="str">
        <f t="array" ref="Q180">IFERROR(INDEX($Q$3:$U$89, SMALL(IF($P$3:$P$89="○", ROW($P$3:$P$89)-ROW($P$3)+1), ROW(A76)), COLUMNS($Q$3:Q78)), "")</f>
        <v/>
      </c>
      <c r="R180" s="318" t="str">
        <f t="array" ref="R180">IFERROR(INDEX($Q$3:$U$89, SMALL(IF($P$3:$P$89="○", ROW($P$3:$P$89)-ROW($P$3)+1), ROW(B76)), COLUMNS($Q$3:R78)), "")</f>
        <v/>
      </c>
      <c r="S180" s="318" t="str">
        <f t="array" ref="S180">IFERROR(INDEX($Q$3:$U$89, SMALL(IF($P$3:$P$89="○", ROW($P$3:$P$89)-ROW($P$3)+1), ROW(C76)), COLUMNS($Q$3:S78)), "")</f>
        <v/>
      </c>
      <c r="T180" s="318" t="str">
        <f t="array" ref="T180">IFERROR(INDEX($Q$3:$U$89, SMALL(IF($P$3:$P$89="○", ROW($P$3:$P$89)-ROW($P$3)+1), ROW(D76)), COLUMNS($Q$3:T78)), "")</f>
        <v/>
      </c>
      <c r="U180" s="318" t="str">
        <f t="array" ref="U180">IFERROR(INDEX($Q$3:$U$89, SMALL(IF($P$3:$P$89="○", ROW($P$3:$P$89)-ROW($P$3)+1), ROW(E76)), COLUMNS($Q$3:U78)), "")</f>
        <v/>
      </c>
    </row>
    <row r="181" spans="17:21">
      <c r="Q181" s="318" t="str">
        <f t="array" ref="Q181">IFERROR(INDEX($Q$3:$U$89, SMALL(IF($P$3:$P$89="○", ROW($P$3:$P$89)-ROW($P$3)+1), ROW(A77)), COLUMNS($Q$3:Q79)), "")</f>
        <v/>
      </c>
      <c r="R181" s="318" t="str">
        <f t="array" ref="R181">IFERROR(INDEX($Q$3:$U$89, SMALL(IF($P$3:$P$89="○", ROW($P$3:$P$89)-ROW($P$3)+1), ROW(B77)), COLUMNS($Q$3:R79)), "")</f>
        <v/>
      </c>
      <c r="S181" s="318" t="str">
        <f t="array" ref="S181">IFERROR(INDEX($Q$3:$U$89, SMALL(IF($P$3:$P$89="○", ROW($P$3:$P$89)-ROW($P$3)+1), ROW(C77)), COLUMNS($Q$3:S79)), "")</f>
        <v/>
      </c>
      <c r="T181" s="318" t="str">
        <f t="array" ref="T181">IFERROR(INDEX($Q$3:$U$89, SMALL(IF($P$3:$P$89="○", ROW($P$3:$P$89)-ROW($P$3)+1), ROW(D77)), COLUMNS($Q$3:T79)), "")</f>
        <v/>
      </c>
      <c r="U181" s="318" t="str">
        <f t="array" ref="U181">IFERROR(INDEX($Q$3:$U$89, SMALL(IF($P$3:$P$89="○", ROW($P$3:$P$89)-ROW($P$3)+1), ROW(E77)), COLUMNS($Q$3:U79)), "")</f>
        <v/>
      </c>
    </row>
    <row r="182" spans="17:21">
      <c r="Q182" s="318" t="str">
        <f t="array" ref="Q182">IFERROR(INDEX($Q$3:$U$89, SMALL(IF($P$3:$P$89="○", ROW($P$3:$P$89)-ROW($P$3)+1), ROW(A78)), COLUMNS($Q$3:Q80)), "")</f>
        <v/>
      </c>
      <c r="R182" s="318" t="str">
        <f t="array" ref="R182">IFERROR(INDEX($Q$3:$U$89, SMALL(IF($P$3:$P$89="○", ROW($P$3:$P$89)-ROW($P$3)+1), ROW(B78)), COLUMNS($Q$3:R80)), "")</f>
        <v/>
      </c>
      <c r="S182" s="318" t="str">
        <f t="array" ref="S182">IFERROR(INDEX($Q$3:$U$89, SMALL(IF($P$3:$P$89="○", ROW($P$3:$P$89)-ROW($P$3)+1), ROW(C78)), COLUMNS($Q$3:S80)), "")</f>
        <v/>
      </c>
      <c r="T182" s="318" t="str">
        <f t="array" ref="T182">IFERROR(INDEX($Q$3:$U$89, SMALL(IF($P$3:$P$89="○", ROW($P$3:$P$89)-ROW($P$3)+1), ROW(D78)), COLUMNS($Q$3:T80)), "")</f>
        <v/>
      </c>
      <c r="U182" s="318" t="str">
        <f t="array" ref="U182">IFERROR(INDEX($Q$3:$U$89, SMALL(IF($P$3:$P$89="○", ROW($P$3:$P$89)-ROW($P$3)+1), ROW(E78)), COLUMNS($Q$3:U80)), "")</f>
        <v/>
      </c>
    </row>
    <row r="183" spans="17:21">
      <c r="Q183" s="318" t="str">
        <f t="array" ref="Q183">IFERROR(INDEX($Q$3:$U$89, SMALL(IF($P$3:$P$89="○", ROW($P$3:$P$89)-ROW($P$3)+1), ROW(A79)), COLUMNS($Q$3:Q81)), "")</f>
        <v/>
      </c>
      <c r="R183" s="318" t="str">
        <f t="array" ref="R183">IFERROR(INDEX($Q$3:$U$89, SMALL(IF($P$3:$P$89="○", ROW($P$3:$P$89)-ROW($P$3)+1), ROW(B79)), COLUMNS($Q$3:R81)), "")</f>
        <v/>
      </c>
      <c r="S183" s="318" t="str">
        <f t="array" ref="S183">IFERROR(INDEX($Q$3:$U$89, SMALL(IF($P$3:$P$89="○", ROW($P$3:$P$89)-ROW($P$3)+1), ROW(C79)), COLUMNS($Q$3:S81)), "")</f>
        <v/>
      </c>
      <c r="T183" s="318" t="str">
        <f t="array" ref="T183">IFERROR(INDEX($Q$3:$U$89, SMALL(IF($P$3:$P$89="○", ROW($P$3:$P$89)-ROW($P$3)+1), ROW(D79)), COLUMNS($Q$3:T81)), "")</f>
        <v/>
      </c>
      <c r="U183" s="318" t="str">
        <f t="array" ref="U183">IFERROR(INDEX($Q$3:$U$89, SMALL(IF($P$3:$P$89="○", ROW($P$3:$P$89)-ROW($P$3)+1), ROW(E79)), COLUMNS($Q$3:U81)), "")</f>
        <v/>
      </c>
    </row>
    <row r="184" spans="17:21">
      <c r="Q184" s="318" t="str">
        <f t="array" ref="Q184">IFERROR(INDEX($Q$3:$U$89, SMALL(IF($P$3:$P$89="○", ROW($P$3:$P$89)-ROW($P$3)+1), ROW(A80)), COLUMNS($Q$3:Q82)), "")</f>
        <v/>
      </c>
      <c r="R184" s="318" t="str">
        <f t="array" ref="R184">IFERROR(INDEX($Q$3:$U$89, SMALL(IF($P$3:$P$89="○", ROW($P$3:$P$89)-ROW($P$3)+1), ROW(B80)), COLUMNS($Q$3:R82)), "")</f>
        <v/>
      </c>
      <c r="S184" s="318" t="str">
        <f t="array" ref="S184">IFERROR(INDEX($Q$3:$U$89, SMALL(IF($P$3:$P$89="○", ROW($P$3:$P$89)-ROW($P$3)+1), ROW(C80)), COLUMNS($Q$3:S82)), "")</f>
        <v/>
      </c>
      <c r="T184" s="318" t="str">
        <f t="array" ref="T184">IFERROR(INDEX($Q$3:$U$89, SMALL(IF($P$3:$P$89="○", ROW($P$3:$P$89)-ROW($P$3)+1), ROW(D80)), COLUMNS($Q$3:T82)), "")</f>
        <v/>
      </c>
      <c r="U184" s="318" t="str">
        <f t="array" ref="U184">IFERROR(INDEX($Q$3:$U$89, SMALL(IF($P$3:$P$89="○", ROW($P$3:$P$89)-ROW($P$3)+1), ROW(E80)), COLUMNS($Q$3:U82)), "")</f>
        <v/>
      </c>
    </row>
    <row r="185" spans="17:21">
      <c r="Q185" s="318" t="str">
        <f t="array" ref="Q185">IFERROR(INDEX($Q$3:$U$89, SMALL(IF($P$3:$P$89="○", ROW($P$3:$P$89)-ROW($P$3)+1), ROW(A81)), COLUMNS($Q$3:Q83)), "")</f>
        <v/>
      </c>
      <c r="R185" s="318" t="str">
        <f t="array" ref="R185">IFERROR(INDEX($Q$3:$U$89, SMALL(IF($P$3:$P$89="○", ROW($P$3:$P$89)-ROW($P$3)+1), ROW(B81)), COLUMNS($Q$3:R83)), "")</f>
        <v/>
      </c>
      <c r="S185" s="318" t="str">
        <f t="array" ref="S185">IFERROR(INDEX($Q$3:$U$89, SMALL(IF($P$3:$P$89="○", ROW($P$3:$P$89)-ROW($P$3)+1), ROW(C81)), COLUMNS($Q$3:S83)), "")</f>
        <v/>
      </c>
      <c r="T185" s="318" t="str">
        <f t="array" ref="T185">IFERROR(INDEX($Q$3:$U$89, SMALL(IF($P$3:$P$89="○", ROW($P$3:$P$89)-ROW($P$3)+1), ROW(D81)), COLUMNS($Q$3:T83)), "")</f>
        <v/>
      </c>
      <c r="U185" s="318" t="str">
        <f t="array" ref="U185">IFERROR(INDEX($Q$3:$U$89, SMALL(IF($P$3:$P$89="○", ROW($P$3:$P$89)-ROW($P$3)+1), ROW(E81)), COLUMNS($Q$3:U83)), "")</f>
        <v/>
      </c>
    </row>
    <row r="186" spans="17:21">
      <c r="Q186" s="318" t="str">
        <f t="array" ref="Q186">IFERROR(INDEX($Q$3:$U$89, SMALL(IF($P$3:$P$89="○", ROW($P$3:$P$89)-ROW($P$3)+1), ROW(A82)), COLUMNS($Q$3:Q84)), "")</f>
        <v/>
      </c>
      <c r="R186" s="318" t="str">
        <f t="array" ref="R186">IFERROR(INDEX($Q$3:$U$89, SMALL(IF($P$3:$P$89="○", ROW($P$3:$P$89)-ROW($P$3)+1), ROW(B82)), COLUMNS($Q$3:R84)), "")</f>
        <v/>
      </c>
      <c r="S186" s="318" t="str">
        <f t="array" ref="S186">IFERROR(INDEX($Q$3:$U$89, SMALL(IF($P$3:$P$89="○", ROW($P$3:$P$89)-ROW($P$3)+1), ROW(C82)), COLUMNS($Q$3:S84)), "")</f>
        <v/>
      </c>
      <c r="T186" s="318" t="str">
        <f t="array" ref="T186">IFERROR(INDEX($Q$3:$U$89, SMALL(IF($P$3:$P$89="○", ROW($P$3:$P$89)-ROW($P$3)+1), ROW(D82)), COLUMNS($Q$3:T84)), "")</f>
        <v/>
      </c>
      <c r="U186" s="318" t="str">
        <f t="array" ref="U186">IFERROR(INDEX($Q$3:$U$89, SMALL(IF($P$3:$P$89="○", ROW($P$3:$P$89)-ROW($P$3)+1), ROW(E82)), COLUMNS($Q$3:U84)), "")</f>
        <v/>
      </c>
    </row>
    <row r="187" spans="17:21">
      <c r="Q187" s="318" t="str">
        <f t="array" ref="Q187">IFERROR(INDEX($Q$3:$U$89, SMALL(IF($P$3:$P$89="○", ROW($P$3:$P$89)-ROW($P$3)+1), ROW(A83)), COLUMNS($Q$3:Q85)), "")</f>
        <v/>
      </c>
      <c r="R187" s="318" t="str">
        <f t="array" ref="R187">IFERROR(INDEX($Q$3:$U$89, SMALL(IF($P$3:$P$89="○", ROW($P$3:$P$89)-ROW($P$3)+1), ROW(B83)), COLUMNS($Q$3:R85)), "")</f>
        <v/>
      </c>
      <c r="S187" s="318" t="str">
        <f t="array" ref="S187">IFERROR(INDEX($Q$3:$U$89, SMALL(IF($P$3:$P$89="○", ROW($P$3:$P$89)-ROW($P$3)+1), ROW(C83)), COLUMNS($Q$3:S85)), "")</f>
        <v/>
      </c>
      <c r="T187" s="318" t="str">
        <f t="array" ref="T187">IFERROR(INDEX($Q$3:$U$89, SMALL(IF($P$3:$P$89="○", ROW($P$3:$P$89)-ROW($P$3)+1), ROW(D83)), COLUMNS($Q$3:T85)), "")</f>
        <v/>
      </c>
      <c r="U187" s="318" t="str">
        <f t="array" ref="U187">IFERROR(INDEX($Q$3:$U$89, SMALL(IF($P$3:$P$89="○", ROW($P$3:$P$89)-ROW($P$3)+1), ROW(E83)), COLUMNS($Q$3:U85)), "")</f>
        <v/>
      </c>
    </row>
    <row r="188" spans="17:21">
      <c r="Q188" s="318" t="str">
        <f t="array" ref="Q188">IFERROR(INDEX($Q$3:$U$89, SMALL(IF($P$3:$P$89="○", ROW($P$3:$P$89)-ROW($P$3)+1), ROW(A84)), COLUMNS($Q$3:Q86)), "")</f>
        <v/>
      </c>
      <c r="R188" s="318" t="str">
        <f t="array" ref="R188">IFERROR(INDEX($Q$3:$U$89, SMALL(IF($P$3:$P$89="○", ROW($P$3:$P$89)-ROW($P$3)+1), ROW(B84)), COLUMNS($Q$3:R86)), "")</f>
        <v/>
      </c>
      <c r="S188" s="318" t="str">
        <f t="array" ref="S188">IFERROR(INDEX($Q$3:$U$89, SMALL(IF($P$3:$P$89="○", ROW($P$3:$P$89)-ROW($P$3)+1), ROW(C84)), COLUMNS($Q$3:S86)), "")</f>
        <v/>
      </c>
      <c r="T188" s="318" t="str">
        <f t="array" ref="T188">IFERROR(INDEX($Q$3:$U$89, SMALL(IF($P$3:$P$89="○", ROW($P$3:$P$89)-ROW($P$3)+1), ROW(D84)), COLUMNS($Q$3:T86)), "")</f>
        <v/>
      </c>
      <c r="U188" s="318" t="str">
        <f t="array" ref="U188">IFERROR(INDEX($Q$3:$U$89, SMALL(IF($P$3:$P$89="○", ROW($P$3:$P$89)-ROW($P$3)+1), ROW(E84)), COLUMNS($Q$3:U86)), "")</f>
        <v/>
      </c>
    </row>
    <row r="189" spans="17:21">
      <c r="Q189" s="318" t="str">
        <f t="array" ref="Q189">IFERROR(INDEX($Q$3:$U$89, SMALL(IF($P$3:$P$89="○", ROW($P$3:$P$89)-ROW($P$3)+1), ROW(A85)), COLUMNS($Q$3:Q87)), "")</f>
        <v/>
      </c>
      <c r="R189" s="318" t="str">
        <f t="array" ref="R189">IFERROR(INDEX($Q$3:$U$89, SMALL(IF($P$3:$P$89="○", ROW($P$3:$P$89)-ROW($P$3)+1), ROW(B85)), COLUMNS($Q$3:R87)), "")</f>
        <v/>
      </c>
      <c r="S189" s="318" t="str">
        <f t="array" ref="S189">IFERROR(INDEX($Q$3:$U$89, SMALL(IF($P$3:$P$89="○", ROW($P$3:$P$89)-ROW($P$3)+1), ROW(C85)), COLUMNS($Q$3:S87)), "")</f>
        <v/>
      </c>
      <c r="T189" s="318" t="str">
        <f t="array" ref="T189">IFERROR(INDEX($Q$3:$U$89, SMALL(IF($P$3:$P$89="○", ROW($P$3:$P$89)-ROW($P$3)+1), ROW(D85)), COLUMNS($Q$3:T87)), "")</f>
        <v/>
      </c>
      <c r="U189" s="318" t="str">
        <f t="array" ref="U189">IFERROR(INDEX($Q$3:$U$89, SMALL(IF($P$3:$P$89="○", ROW($P$3:$P$89)-ROW($P$3)+1), ROW(E85)), COLUMNS($Q$3:U87)), "")</f>
        <v/>
      </c>
    </row>
    <row r="190" spans="17:21">
      <c r="Q190" s="318" t="str">
        <f t="array" ref="Q190">IFERROR(INDEX($Q$3:$U$89, SMALL(IF($P$3:$P$89="○", ROW($P$3:$P$89)-ROW($P$3)+1), ROW(A86)), COLUMNS($Q$3:Q88)), "")</f>
        <v/>
      </c>
      <c r="R190" s="318" t="str">
        <f t="array" ref="R190">IFERROR(INDEX($Q$3:$U$89, SMALL(IF($P$3:$P$89="○", ROW($P$3:$P$89)-ROW($P$3)+1), ROW(B86)), COLUMNS($Q$3:R88)), "")</f>
        <v/>
      </c>
      <c r="S190" s="318" t="str">
        <f t="array" ref="S190">IFERROR(INDEX($Q$3:$U$89, SMALL(IF($P$3:$P$89="○", ROW($P$3:$P$89)-ROW($P$3)+1), ROW(C86)), COLUMNS($Q$3:S88)), "")</f>
        <v/>
      </c>
      <c r="T190" s="318" t="str">
        <f t="array" ref="T190">IFERROR(INDEX($Q$3:$U$89, SMALL(IF($P$3:$P$89="○", ROW($P$3:$P$89)-ROW($P$3)+1), ROW(D86)), COLUMNS($Q$3:T88)), "")</f>
        <v/>
      </c>
      <c r="U190" s="318" t="str">
        <f t="array" ref="U190">IFERROR(INDEX($Q$3:$U$89, SMALL(IF($P$3:$P$89="○", ROW($P$3:$P$89)-ROW($P$3)+1), ROW(E86)), COLUMNS($Q$3:U88)), "")</f>
        <v/>
      </c>
    </row>
    <row r="191" spans="17:21">
      <c r="Q191" s="318" t="str">
        <f t="array" ref="Q191">IFERROR(INDEX($Q$3:$U$89, SMALL(IF($P$3:$P$89="○", ROW($P$3:$P$89)-ROW($P$3)+1), ROW(A87)), COLUMNS($Q$3:Q89)), "")</f>
        <v/>
      </c>
      <c r="R191" s="318" t="str">
        <f t="array" ref="R191">IFERROR(INDEX($Q$3:$U$89, SMALL(IF($P$3:$P$89="○", ROW($P$3:$P$89)-ROW($P$3)+1), ROW(B87)), COLUMNS($Q$3:R89)), "")</f>
        <v/>
      </c>
      <c r="S191" s="318" t="str">
        <f t="array" ref="S191">IFERROR(INDEX($Q$3:$U$89, SMALL(IF($P$3:$P$89="○", ROW($P$3:$P$89)-ROW($P$3)+1), ROW(C87)), COLUMNS($Q$3:S89)), "")</f>
        <v/>
      </c>
      <c r="T191" s="318" t="str">
        <f t="array" ref="T191">IFERROR(INDEX($Q$3:$U$89, SMALL(IF($P$3:$P$89="○", ROW($P$3:$P$89)-ROW($P$3)+1), ROW(D87)), COLUMNS($Q$3:T89)), "")</f>
        <v/>
      </c>
      <c r="U191" s="318" t="str">
        <f t="array" ref="U191">IFERROR(INDEX($Q$3:$U$89, SMALL(IF($P$3:$P$89="○", ROW($P$3:$P$89)-ROW($P$3)+1), ROW(E87)), COLUMNS($Q$3:U89)), "")</f>
        <v/>
      </c>
    </row>
    <row r="192" spans="17:21">
      <c r="Q192" s="318" t="str">
        <f t="array" ref="Q192">IFERROR(INDEX($Q$3:$U$89, SMALL(IF($P$3:$P$89="○", ROW($P$3:$P$89)-ROW($P$3)+1), ROW(A88)), COLUMNS($Q$3:Q90)), "")</f>
        <v/>
      </c>
      <c r="R192" s="318" t="str">
        <f t="array" ref="R192">IFERROR(INDEX($Q$3:$U$89, SMALL(IF($P$3:$P$89="○", ROW($P$3:$P$89)-ROW($P$3)+1), ROW(B88)), COLUMNS($Q$3:R90)), "")</f>
        <v/>
      </c>
      <c r="S192" s="318" t="str">
        <f t="array" ref="S192">IFERROR(INDEX($Q$3:$U$89, SMALL(IF($P$3:$P$89="○", ROW($P$3:$P$89)-ROW($P$3)+1), ROW(C88)), COLUMNS($Q$3:S90)), "")</f>
        <v/>
      </c>
      <c r="T192" s="318" t="str">
        <f t="array" ref="T192">IFERROR(INDEX($Q$3:$U$89, SMALL(IF($P$3:$P$89="○", ROW($P$3:$P$89)-ROW($P$3)+1), ROW(D88)), COLUMNS($Q$3:T90)), "")</f>
        <v/>
      </c>
      <c r="U192" s="318" t="str">
        <f t="array" ref="U192">IFERROR(INDEX($Q$3:$U$89, SMALL(IF($P$3:$P$89="○", ROW($P$3:$P$89)-ROW($P$3)+1), ROW(E88)), COLUMNS($Q$3:U90)), "")</f>
        <v/>
      </c>
    </row>
    <row r="193" spans="17:21">
      <c r="Q193" s="318" t="str">
        <f t="array" ref="Q193">IFERROR(INDEX($Q$3:$U$89, SMALL(IF($P$3:$P$89="○", ROW($P$3:$P$89)-ROW($P$3)+1), ROW(A89)), COLUMNS($Q$3:Q91)), "")</f>
        <v/>
      </c>
      <c r="R193" s="318" t="str">
        <f t="array" ref="R193">IFERROR(INDEX($Q$3:$U$89, SMALL(IF($P$3:$P$89="○", ROW($P$3:$P$89)-ROW($P$3)+1), ROW(B89)), COLUMNS($Q$3:R91)), "")</f>
        <v/>
      </c>
      <c r="S193" s="318" t="str">
        <f t="array" ref="S193">IFERROR(INDEX($Q$3:$U$89, SMALL(IF($P$3:$P$89="○", ROW($P$3:$P$89)-ROW($P$3)+1), ROW(C89)), COLUMNS($Q$3:S91)), "")</f>
        <v/>
      </c>
      <c r="T193" s="318" t="str">
        <f t="array" ref="T193">IFERROR(INDEX($Q$3:$U$89, SMALL(IF($P$3:$P$89="○", ROW($P$3:$P$89)-ROW($P$3)+1), ROW(D89)), COLUMNS($Q$3:T91)), "")</f>
        <v/>
      </c>
      <c r="U193" s="318" t="str">
        <f t="array" ref="U193">IFERROR(INDEX($Q$3:$U$89, SMALL(IF($P$3:$P$89="○", ROW($P$3:$P$89)-ROW($P$3)+1), ROW(E89)), COLUMNS($Q$3:U91)), "")</f>
        <v/>
      </c>
    </row>
    <row r="194" spans="17:21">
      <c r="Q194" s="318" t="str">
        <f t="array" ref="Q194">IFERROR(INDEX($Q$3:$U$89, SMALL(IF($P$3:$P$89="○", ROW($P$3:$P$89)-ROW($P$3)+1), ROW(A90)), COLUMNS($Q$3:Q92)), "")</f>
        <v/>
      </c>
      <c r="R194" s="318" t="str">
        <f t="array" ref="R194">IFERROR(INDEX($Q$3:$U$89, SMALL(IF($P$3:$P$89="○", ROW($P$3:$P$89)-ROW($P$3)+1), ROW(B90)), COLUMNS($Q$3:R92)), "")</f>
        <v/>
      </c>
      <c r="S194" s="318" t="str">
        <f t="array" ref="S194">IFERROR(INDEX($Q$3:$U$89, SMALL(IF($P$3:$P$89="○", ROW($P$3:$P$89)-ROW($P$3)+1), ROW(C90)), COLUMNS($Q$3:S92)), "")</f>
        <v/>
      </c>
      <c r="T194" s="318" t="str">
        <f t="array" ref="T194">IFERROR(INDEX($Q$3:$U$89, SMALL(IF($P$3:$P$89="○", ROW($P$3:$P$89)-ROW($P$3)+1), ROW(D90)), COLUMNS($Q$3:T92)), "")</f>
        <v/>
      </c>
      <c r="U194" s="318" t="str">
        <f t="array" ref="U194">IFERROR(INDEX($Q$3:$U$89, SMALL(IF($P$3:$P$89="○", ROW($P$3:$P$89)-ROW($P$3)+1), ROW(E90)), COLUMNS($Q$3:U92)), "")</f>
        <v/>
      </c>
    </row>
    <row r="195" spans="17:21">
      <c r="Q195" s="318" t="str">
        <f t="array" ref="Q195">IFERROR(INDEX($Q$3:$U$89, SMALL(IF($P$3:$P$89="○", ROW($P$3:$P$89)-ROW($P$3)+1), ROW(A91)), COLUMNS($Q$3:Q93)), "")</f>
        <v/>
      </c>
      <c r="R195" s="318" t="str">
        <f t="array" ref="R195">IFERROR(INDEX($Q$3:$U$89, SMALL(IF($P$3:$P$89="○", ROW($P$3:$P$89)-ROW($P$3)+1), ROW(B91)), COLUMNS($Q$3:R93)), "")</f>
        <v/>
      </c>
      <c r="S195" s="318" t="str">
        <f t="array" ref="S195">IFERROR(INDEX($Q$3:$U$89, SMALL(IF($P$3:$P$89="○", ROW($P$3:$P$89)-ROW($P$3)+1), ROW(C91)), COLUMNS($Q$3:S93)), "")</f>
        <v/>
      </c>
      <c r="T195" s="318" t="str">
        <f t="array" ref="T195">IFERROR(INDEX($Q$3:$U$89, SMALL(IF($P$3:$P$89="○", ROW($P$3:$P$89)-ROW($P$3)+1), ROW(D91)), COLUMNS($Q$3:T93)), "")</f>
        <v/>
      </c>
      <c r="U195" s="318" t="str">
        <f t="array" ref="U195">IFERROR(INDEX($Q$3:$U$89, SMALL(IF($P$3:$P$89="○", ROW($P$3:$P$89)-ROW($P$3)+1), ROW(E91)), COLUMNS($Q$3:U93)), "")</f>
        <v/>
      </c>
    </row>
    <row r="196" spans="17:21">
      <c r="Q196" s="318" t="str">
        <f t="array" ref="Q196">IFERROR(INDEX($Q$3:$U$89, SMALL(IF($P$3:$P$89="○", ROW($P$3:$P$89)-ROW($P$3)+1), ROW(A92)), COLUMNS($Q$3:Q94)), "")</f>
        <v/>
      </c>
      <c r="R196" s="318" t="str">
        <f t="array" ref="R196">IFERROR(INDEX($Q$3:$U$89, SMALL(IF($P$3:$P$89="○", ROW($P$3:$P$89)-ROW($P$3)+1), ROW(B92)), COLUMNS($Q$3:R94)), "")</f>
        <v/>
      </c>
      <c r="S196" s="318" t="str">
        <f t="array" ref="S196">IFERROR(INDEX($Q$3:$U$89, SMALL(IF($P$3:$P$89="○", ROW($P$3:$P$89)-ROW($P$3)+1), ROW(C92)), COLUMNS($Q$3:S94)), "")</f>
        <v/>
      </c>
      <c r="T196" s="318" t="str">
        <f t="array" ref="T196">IFERROR(INDEX($Q$3:$U$89, SMALL(IF($P$3:$P$89="○", ROW($P$3:$P$89)-ROW($P$3)+1), ROW(D92)), COLUMNS($Q$3:T94)), "")</f>
        <v/>
      </c>
      <c r="U196" s="318" t="str">
        <f t="array" ref="U196">IFERROR(INDEX($Q$3:$U$89, SMALL(IF($P$3:$P$89="○", ROW($P$3:$P$89)-ROW($P$3)+1), ROW(E92)), COLUMNS($Q$3:U94)), "")</f>
        <v/>
      </c>
    </row>
    <row r="197" spans="17:21">
      <c r="Q197" s="318" t="str">
        <f t="array" ref="Q197">IFERROR(INDEX($Q$3:$U$89, SMALL(IF($P$3:$P$89="○", ROW($P$3:$P$89)-ROW($P$3)+1), ROW(A93)), COLUMNS($Q$3:Q95)), "")</f>
        <v/>
      </c>
      <c r="R197" s="318" t="str">
        <f t="array" ref="R197">IFERROR(INDEX($Q$3:$U$89, SMALL(IF($P$3:$P$89="○", ROW($P$3:$P$89)-ROW($P$3)+1), ROW(B93)), COLUMNS($Q$3:R95)), "")</f>
        <v/>
      </c>
      <c r="S197" s="318" t="str">
        <f t="array" ref="S197">IFERROR(INDEX($Q$3:$U$89, SMALL(IF($P$3:$P$89="○", ROW($P$3:$P$89)-ROW($P$3)+1), ROW(C93)), COLUMNS($Q$3:S95)), "")</f>
        <v/>
      </c>
      <c r="T197" s="318" t="str">
        <f t="array" ref="T197">IFERROR(INDEX($Q$3:$U$89, SMALL(IF($P$3:$P$89="○", ROW($P$3:$P$89)-ROW($P$3)+1), ROW(D93)), COLUMNS($Q$3:T95)), "")</f>
        <v/>
      </c>
      <c r="U197" s="318" t="str">
        <f t="array" ref="U197">IFERROR(INDEX($Q$3:$U$89, SMALL(IF($P$3:$P$89="○", ROW($P$3:$P$89)-ROW($P$3)+1), ROW(E93)), COLUMNS($Q$3:U95)), "")</f>
        <v/>
      </c>
    </row>
    <row r="198" spans="17:21">
      <c r="Q198" s="318" t="str">
        <f t="array" ref="Q198">IFERROR(INDEX($Q$3:$U$89, SMALL(IF($P$3:$P$89="○", ROW($P$3:$P$89)-ROW($P$3)+1), ROW(A94)), COLUMNS($Q$3:Q96)), "")</f>
        <v/>
      </c>
      <c r="R198" s="318" t="str">
        <f t="array" ref="R198">IFERROR(INDEX($Q$3:$U$89, SMALL(IF($P$3:$P$89="○", ROW($P$3:$P$89)-ROW($P$3)+1), ROW(B94)), COLUMNS($Q$3:R96)), "")</f>
        <v/>
      </c>
      <c r="S198" s="318" t="str">
        <f t="array" ref="S198">IFERROR(INDEX($Q$3:$U$89, SMALL(IF($P$3:$P$89="○", ROW($P$3:$P$89)-ROW($P$3)+1), ROW(C94)), COLUMNS($Q$3:S96)), "")</f>
        <v/>
      </c>
      <c r="T198" s="318" t="str">
        <f t="array" ref="T198">IFERROR(INDEX($Q$3:$U$89, SMALL(IF($P$3:$P$89="○", ROW($P$3:$P$89)-ROW($P$3)+1), ROW(D94)), COLUMNS($Q$3:T96)), "")</f>
        <v/>
      </c>
      <c r="U198" s="318" t="str">
        <f t="array" ref="U198">IFERROR(INDEX($Q$3:$U$89, SMALL(IF($P$3:$P$89="○", ROW($P$3:$P$89)-ROW($P$3)+1), ROW(E94)), COLUMNS($Q$3:U96)), "")</f>
        <v/>
      </c>
    </row>
    <row r="199" spans="17:21">
      <c r="Q199" s="318" t="str">
        <f t="array" ref="Q199">IFERROR(INDEX($Q$3:$U$89, SMALL(IF($P$3:$P$89="○", ROW($P$3:$P$89)-ROW($P$3)+1), ROW(A95)), COLUMNS($Q$3:Q97)), "")</f>
        <v/>
      </c>
      <c r="R199" s="318" t="str">
        <f t="array" ref="R199">IFERROR(INDEX($Q$3:$U$89, SMALL(IF($P$3:$P$89="○", ROW($P$3:$P$89)-ROW($P$3)+1), ROW(B95)), COLUMNS($Q$3:R97)), "")</f>
        <v/>
      </c>
      <c r="S199" s="318" t="str">
        <f t="array" ref="S199">IFERROR(INDEX($Q$3:$U$89, SMALL(IF($P$3:$P$89="○", ROW($P$3:$P$89)-ROW($P$3)+1), ROW(C95)), COLUMNS($Q$3:S97)), "")</f>
        <v/>
      </c>
      <c r="T199" s="318" t="str">
        <f t="array" ref="T199">IFERROR(INDEX($Q$3:$U$89, SMALL(IF($P$3:$P$89="○", ROW($P$3:$P$89)-ROW($P$3)+1), ROW(D95)), COLUMNS($Q$3:T97)), "")</f>
        <v/>
      </c>
      <c r="U199" s="318" t="str">
        <f t="array" ref="U199">IFERROR(INDEX($Q$3:$U$89, SMALL(IF($P$3:$P$89="○", ROW($P$3:$P$89)-ROW($P$3)+1), ROW(E95)), COLUMNS($Q$3:U97)), "")</f>
        <v/>
      </c>
    </row>
    <row r="200" spans="17:21">
      <c r="Q200" s="318" t="str">
        <f t="array" ref="Q200">IFERROR(INDEX($Q$3:$U$89, SMALL(IF($P$3:$P$89="○", ROW($P$3:$P$89)-ROW($P$3)+1), ROW(A96)), COLUMNS($Q$3:Q98)), "")</f>
        <v/>
      </c>
      <c r="R200" s="318" t="str">
        <f t="array" ref="R200">IFERROR(INDEX($Q$3:$U$89, SMALL(IF($P$3:$P$89="○", ROW($P$3:$P$89)-ROW($P$3)+1), ROW(B96)), COLUMNS($Q$3:R98)), "")</f>
        <v/>
      </c>
      <c r="S200" s="318" t="str">
        <f t="array" ref="S200">IFERROR(INDEX($Q$3:$U$89, SMALL(IF($P$3:$P$89="○", ROW($P$3:$P$89)-ROW($P$3)+1), ROW(C96)), COLUMNS($Q$3:S98)), "")</f>
        <v/>
      </c>
      <c r="T200" s="318" t="str">
        <f t="array" ref="T200">IFERROR(INDEX($Q$3:$U$89, SMALL(IF($P$3:$P$89="○", ROW($P$3:$P$89)-ROW($P$3)+1), ROW(D96)), COLUMNS($Q$3:T98)), "")</f>
        <v/>
      </c>
      <c r="U200" s="318" t="str">
        <f t="array" ref="U200">IFERROR(INDEX($Q$3:$U$89, SMALL(IF($P$3:$P$89="○", ROW($P$3:$P$89)-ROW($P$3)+1), ROW(E96)), COLUMNS($Q$3:U98)), "")</f>
        <v/>
      </c>
    </row>
    <row r="201" spans="17:21">
      <c r="Q201" s="318" t="str">
        <f t="array" ref="Q201">IFERROR(INDEX($Q$3:$U$89, SMALL(IF($P$3:$P$89="○", ROW($P$3:$P$89)-ROW($P$3)+1), ROW(A97)), COLUMNS($Q$3:Q99)), "")</f>
        <v/>
      </c>
      <c r="R201" s="318" t="str">
        <f t="array" ref="R201">IFERROR(INDEX($Q$3:$U$89, SMALL(IF($P$3:$P$89="○", ROW($P$3:$P$89)-ROW($P$3)+1), ROW(B97)), COLUMNS($Q$3:R99)), "")</f>
        <v/>
      </c>
      <c r="S201" s="318" t="str">
        <f t="array" ref="S201">IFERROR(INDEX($Q$3:$U$89, SMALL(IF($P$3:$P$89="○", ROW($P$3:$P$89)-ROW($P$3)+1), ROW(C97)), COLUMNS($Q$3:S99)), "")</f>
        <v/>
      </c>
      <c r="T201" s="318" t="str">
        <f t="array" ref="T201">IFERROR(INDEX($Q$3:$U$89, SMALL(IF($P$3:$P$89="○", ROW($P$3:$P$89)-ROW($P$3)+1), ROW(D97)), COLUMNS($Q$3:T99)), "")</f>
        <v/>
      </c>
      <c r="U201" s="318" t="str">
        <f t="array" ref="U201">IFERROR(INDEX($Q$3:$U$89, SMALL(IF($P$3:$P$89="○", ROW($P$3:$P$89)-ROW($P$3)+1), ROW(E97)), COLUMNS($Q$3:U99)), "")</f>
        <v/>
      </c>
    </row>
    <row r="202" spans="17:21">
      <c r="Q202" s="318" t="str">
        <f t="array" ref="Q202">IFERROR(INDEX($Q$3:$U$89, SMALL(IF($P$3:$P$89="○", ROW($P$3:$P$89)-ROW($P$3)+1), ROW(A98)), COLUMNS($Q$3:Q100)), "")</f>
        <v/>
      </c>
      <c r="R202" s="318" t="str">
        <f t="array" ref="R202">IFERROR(INDEX($Q$3:$U$89, SMALL(IF($P$3:$P$89="○", ROW($P$3:$P$89)-ROW($P$3)+1), ROW(B98)), COLUMNS($Q$3:R100)), "")</f>
        <v/>
      </c>
      <c r="S202" s="318" t="str">
        <f t="array" ref="S202">IFERROR(INDEX($Q$3:$U$89, SMALL(IF($P$3:$P$89="○", ROW($P$3:$P$89)-ROW($P$3)+1), ROW(C98)), COLUMNS($Q$3:S100)), "")</f>
        <v/>
      </c>
      <c r="T202" s="318" t="str">
        <f t="array" ref="T202">IFERROR(INDEX($Q$3:$U$89, SMALL(IF($P$3:$P$89="○", ROW($P$3:$P$89)-ROW($P$3)+1), ROW(D98)), COLUMNS($Q$3:T100)), "")</f>
        <v/>
      </c>
      <c r="U202" s="318" t="str">
        <f t="array" ref="U202">IFERROR(INDEX($Q$3:$U$89, SMALL(IF($P$3:$P$89="○", ROW($P$3:$P$89)-ROW($P$3)+1), ROW(E98)), COLUMNS($Q$3:U100)), "")</f>
        <v/>
      </c>
    </row>
    <row r="203" spans="17:21">
      <c r="Q203" s="318" t="str">
        <f t="array" ref="Q203">IFERROR(INDEX($Q$3:$U$89, SMALL(IF($P$3:$P$89="○", ROW($P$3:$P$89)-ROW($P$3)+1), ROW(A99)), COLUMNS($Q$3:Q101)), "")</f>
        <v/>
      </c>
      <c r="R203" s="318" t="str">
        <f t="array" ref="R203">IFERROR(INDEX($Q$3:$U$89, SMALL(IF($P$3:$P$89="○", ROW($P$3:$P$89)-ROW($P$3)+1), ROW(B99)), COLUMNS($Q$3:R101)), "")</f>
        <v/>
      </c>
      <c r="S203" s="318" t="str">
        <f t="array" ref="S203">IFERROR(INDEX($Q$3:$U$89, SMALL(IF($P$3:$P$89="○", ROW($P$3:$P$89)-ROW($P$3)+1), ROW(C99)), COLUMNS($Q$3:S101)), "")</f>
        <v/>
      </c>
      <c r="T203" s="318" t="str">
        <f t="array" ref="T203">IFERROR(INDEX($Q$3:$U$89, SMALL(IF($P$3:$P$89="○", ROW($P$3:$P$89)-ROW($P$3)+1), ROW(D99)), COLUMNS($Q$3:T101)), "")</f>
        <v/>
      </c>
      <c r="U203" s="318" t="str">
        <f t="array" ref="U203">IFERROR(INDEX($Q$3:$U$89, SMALL(IF($P$3:$P$89="○", ROW($P$3:$P$89)-ROW($P$3)+1), ROW(E99)), COLUMNS($Q$3:U101)), "")</f>
        <v/>
      </c>
    </row>
    <row r="204" spans="17:21">
      <c r="Q204" s="318" t="str">
        <f t="array" ref="Q204">IFERROR(INDEX($Q$3:$U$89, SMALL(IF($P$3:$P$89="○", ROW($P$3:$P$89)-ROW($P$3)+1), ROW(A100)), COLUMNS($Q$3:Q102)), "")</f>
        <v/>
      </c>
      <c r="R204" s="318" t="str">
        <f t="array" ref="R204">IFERROR(INDEX($Q$3:$U$89, SMALL(IF($P$3:$P$89="○", ROW($P$3:$P$89)-ROW($P$3)+1), ROW(B100)), COLUMNS($Q$3:R102)), "")</f>
        <v/>
      </c>
      <c r="S204" s="318" t="str">
        <f t="array" ref="S204">IFERROR(INDEX($Q$3:$U$89, SMALL(IF($P$3:$P$89="○", ROW($P$3:$P$89)-ROW($P$3)+1), ROW(C100)), COLUMNS($Q$3:S102)), "")</f>
        <v/>
      </c>
      <c r="T204" s="318" t="str">
        <f t="array" ref="T204">IFERROR(INDEX($Q$3:$U$89, SMALL(IF($P$3:$P$89="○", ROW($P$3:$P$89)-ROW($P$3)+1), ROW(D100)), COLUMNS($Q$3:T102)), "")</f>
        <v/>
      </c>
      <c r="U204" s="318" t="str">
        <f t="array" ref="U204">IFERROR(INDEX($Q$3:$U$89, SMALL(IF($P$3:$P$89="○", ROW($P$3:$P$89)-ROW($P$3)+1), ROW(E100)), COLUMNS($Q$3:U102)), "")</f>
        <v/>
      </c>
    </row>
    <row r="205" spans="17:21">
      <c r="Q205" s="318" t="str">
        <f t="array" ref="Q205">IFERROR(INDEX($Q$3:$U$89, SMALL(IF($P$3:$P$89="○", ROW($P$3:$P$89)-ROW($P$3)+1), ROW(A101)), COLUMNS($Q$3:Q103)), "")</f>
        <v/>
      </c>
      <c r="R205" s="318" t="str">
        <f t="array" ref="R205">IFERROR(INDEX($Q$3:$U$89, SMALL(IF($P$3:$P$89="○", ROW($P$3:$P$89)-ROW($P$3)+1), ROW(B101)), COLUMNS($Q$3:R103)), "")</f>
        <v/>
      </c>
      <c r="S205" s="318" t="str">
        <f t="array" ref="S205">IFERROR(INDEX($Q$3:$U$89, SMALL(IF($P$3:$P$89="○", ROW($P$3:$P$89)-ROW($P$3)+1), ROW(C101)), COLUMNS($Q$3:S103)), "")</f>
        <v/>
      </c>
      <c r="T205" s="318" t="str">
        <f t="array" ref="T205">IFERROR(INDEX($Q$3:$U$89, SMALL(IF($P$3:$P$89="○", ROW($P$3:$P$89)-ROW($P$3)+1), ROW(D101)), COLUMNS($Q$3:T103)), "")</f>
        <v/>
      </c>
      <c r="U205" s="318" t="str">
        <f t="array" ref="U205">IFERROR(INDEX($Q$3:$U$89, SMALL(IF($P$3:$P$89="○", ROW($P$3:$P$89)-ROW($P$3)+1), ROW(E101)), COLUMNS($Q$3:U103)), "")</f>
        <v/>
      </c>
    </row>
    <row r="206" spans="17:21">
      <c r="Q206" s="318" t="str">
        <f t="array" ref="Q206">IFERROR(INDEX($Q$3:$U$89, SMALL(IF($P$3:$P$89="○", ROW($P$3:$P$89)-ROW($P$3)+1), ROW(A102)), COLUMNS($Q$3:Q104)), "")</f>
        <v/>
      </c>
      <c r="R206" s="318" t="str">
        <f t="array" ref="R206">IFERROR(INDEX($Q$3:$U$89, SMALL(IF($P$3:$P$89="○", ROW($P$3:$P$89)-ROW($P$3)+1), ROW(B102)), COLUMNS($Q$3:R104)), "")</f>
        <v/>
      </c>
      <c r="S206" s="318" t="str">
        <f t="array" ref="S206">IFERROR(INDEX($Q$3:$U$89, SMALL(IF($P$3:$P$89="○", ROW($P$3:$P$89)-ROW($P$3)+1), ROW(C102)), COLUMNS($Q$3:S104)), "")</f>
        <v/>
      </c>
      <c r="T206" s="318" t="str">
        <f t="array" ref="T206">IFERROR(INDEX($Q$3:$U$89, SMALL(IF($P$3:$P$89="○", ROW($P$3:$P$89)-ROW($P$3)+1), ROW(D102)), COLUMNS($Q$3:T104)), "")</f>
        <v/>
      </c>
      <c r="U206" s="318" t="str">
        <f t="array" ref="U206">IFERROR(INDEX($Q$3:$U$89, SMALL(IF($P$3:$P$89="○", ROW($P$3:$P$89)-ROW($P$3)+1), ROW(E102)), COLUMNS($Q$3:U104)), "")</f>
        <v/>
      </c>
    </row>
    <row r="207" spans="17:21">
      <c r="Q207" s="318" t="str">
        <f t="array" ref="Q207">IFERROR(INDEX($Q$3:$U$89, SMALL(IF($P$3:$P$89="○", ROW($P$3:$P$89)-ROW($P$3)+1), ROW(A103)), COLUMNS($Q$3:Q105)), "")</f>
        <v/>
      </c>
      <c r="R207" s="318" t="str">
        <f t="array" ref="R207">IFERROR(INDEX($Q$3:$U$89, SMALL(IF($P$3:$P$89="○", ROW($P$3:$P$89)-ROW($P$3)+1), ROW(B103)), COLUMNS($Q$3:R105)), "")</f>
        <v/>
      </c>
      <c r="S207" s="318" t="str">
        <f t="array" ref="S207">IFERROR(INDEX($Q$3:$U$89, SMALL(IF($P$3:$P$89="○", ROW($P$3:$P$89)-ROW($P$3)+1), ROW(C103)), COLUMNS($Q$3:S105)), "")</f>
        <v/>
      </c>
      <c r="T207" s="318" t="str">
        <f t="array" ref="T207">IFERROR(INDEX($Q$3:$U$89, SMALL(IF($P$3:$P$89="○", ROW($P$3:$P$89)-ROW($P$3)+1), ROW(D103)), COLUMNS($Q$3:T105)), "")</f>
        <v/>
      </c>
      <c r="U207" s="318" t="str">
        <f t="array" ref="U207">IFERROR(INDEX($Q$3:$U$89, SMALL(IF($P$3:$P$89="○", ROW($P$3:$P$89)-ROW($P$3)+1), ROW(E103)), COLUMNS($Q$3:U105)), "")</f>
        <v/>
      </c>
    </row>
    <row r="208" spans="17:21">
      <c r="Q208" s="318" t="str">
        <f t="array" ref="Q208">IFERROR(INDEX($Q$3:$U$89, SMALL(IF($P$3:$P$89="○", ROW($P$3:$P$89)-ROW($P$3)+1), ROW(A104)), COLUMNS($Q$3:Q106)), "")</f>
        <v/>
      </c>
      <c r="R208" s="318" t="str">
        <f t="array" ref="R208">IFERROR(INDEX($Q$3:$U$89, SMALL(IF($P$3:$P$89="○", ROW($P$3:$P$89)-ROW($P$3)+1), ROW(B104)), COLUMNS($Q$3:R106)), "")</f>
        <v/>
      </c>
      <c r="S208" s="318" t="str">
        <f t="array" ref="S208">IFERROR(INDEX($Q$3:$U$89, SMALL(IF($P$3:$P$89="○", ROW($P$3:$P$89)-ROW($P$3)+1), ROW(C104)), COLUMNS($Q$3:S106)), "")</f>
        <v/>
      </c>
      <c r="T208" s="318" t="str">
        <f t="array" ref="T208">IFERROR(INDEX($Q$3:$U$89, SMALL(IF($P$3:$P$89="○", ROW($P$3:$P$89)-ROW($P$3)+1), ROW(D104)), COLUMNS($Q$3:T106)), "")</f>
        <v/>
      </c>
      <c r="U208" s="318" t="str">
        <f t="array" ref="U208">IFERROR(INDEX($Q$3:$U$89, SMALL(IF($P$3:$P$89="○", ROW($P$3:$P$89)-ROW($P$3)+1), ROW(E104)), COLUMNS($Q$3:U106)), "")</f>
        <v/>
      </c>
    </row>
    <row r="209" spans="17:21">
      <c r="Q209" s="318" t="str">
        <f t="array" ref="Q209">IFERROR(INDEX($Q$3:$U$89, SMALL(IF($P$3:$P$89="○", ROW($P$3:$P$89)-ROW($P$3)+1), ROW(A105)), COLUMNS($Q$3:Q107)), "")</f>
        <v/>
      </c>
      <c r="R209" s="318" t="str">
        <f t="array" ref="R209">IFERROR(INDEX($Q$3:$U$89, SMALL(IF($P$3:$P$89="○", ROW($P$3:$P$89)-ROW($P$3)+1), ROW(B105)), COLUMNS($Q$3:R107)), "")</f>
        <v/>
      </c>
      <c r="S209" s="318" t="str">
        <f t="array" ref="S209">IFERROR(INDEX($Q$3:$U$89, SMALL(IF($P$3:$P$89="○", ROW($P$3:$P$89)-ROW($P$3)+1), ROW(C105)), COLUMNS($Q$3:S107)), "")</f>
        <v/>
      </c>
      <c r="T209" s="318" t="str">
        <f t="array" ref="T209">IFERROR(INDEX($Q$3:$U$89, SMALL(IF($P$3:$P$89="○", ROW($P$3:$P$89)-ROW($P$3)+1), ROW(D105)), COLUMNS($Q$3:T107)), "")</f>
        <v/>
      </c>
      <c r="U209" s="318" t="str">
        <f t="array" ref="U209">IFERROR(INDEX($Q$3:$U$89, SMALL(IF($P$3:$P$89="○", ROW($P$3:$P$89)-ROW($P$3)+1), ROW(E105)), COLUMNS($Q$3:U107)), "")</f>
        <v/>
      </c>
    </row>
    <row r="210" spans="17:21">
      <c r="Q210" s="318" t="str">
        <f t="array" ref="Q210">IFERROR(INDEX($Q$3:$U$89, SMALL(IF($P$3:$P$89="○", ROW($P$3:$P$89)-ROW($P$3)+1), ROW(A106)), COLUMNS($Q$3:Q108)), "")</f>
        <v/>
      </c>
      <c r="R210" s="318" t="str">
        <f t="array" ref="R210">IFERROR(INDEX($Q$3:$U$89, SMALL(IF($P$3:$P$89="○", ROW($P$3:$P$89)-ROW($P$3)+1), ROW(B106)), COLUMNS($Q$3:R108)), "")</f>
        <v/>
      </c>
      <c r="S210" s="318" t="str">
        <f t="array" ref="S210">IFERROR(INDEX($Q$3:$U$89, SMALL(IF($P$3:$P$89="○", ROW($P$3:$P$89)-ROW($P$3)+1), ROW(C106)), COLUMNS($Q$3:S108)), "")</f>
        <v/>
      </c>
      <c r="T210" s="318" t="str">
        <f t="array" ref="T210">IFERROR(INDEX($Q$3:$U$89, SMALL(IF($P$3:$P$89="○", ROW($P$3:$P$89)-ROW($P$3)+1), ROW(D106)), COLUMNS($Q$3:T108)), "")</f>
        <v/>
      </c>
      <c r="U210" s="318" t="str">
        <f t="array" ref="U210">IFERROR(INDEX($Q$3:$U$89, SMALL(IF($P$3:$P$89="○", ROW($P$3:$P$89)-ROW($P$3)+1), ROW(E106)), COLUMNS($Q$3:U108)), "")</f>
        <v/>
      </c>
    </row>
    <row r="211" spans="17:21">
      <c r="Q211" s="318" t="str">
        <f t="array" ref="Q211">IFERROR(INDEX($Q$3:$U$89, SMALL(IF($P$3:$P$89="○", ROW($P$3:$P$89)-ROW($P$3)+1), ROW(A107)), COLUMNS($Q$3:Q109)), "")</f>
        <v/>
      </c>
      <c r="R211" s="318" t="str">
        <f t="array" ref="R211">IFERROR(INDEX($Q$3:$U$89, SMALL(IF($P$3:$P$89="○", ROW($P$3:$P$89)-ROW($P$3)+1), ROW(B107)), COLUMNS($Q$3:R109)), "")</f>
        <v/>
      </c>
      <c r="S211" s="318" t="str">
        <f t="array" ref="S211">IFERROR(INDEX($Q$3:$U$89, SMALL(IF($P$3:$P$89="○", ROW($P$3:$P$89)-ROW($P$3)+1), ROW(C107)), COLUMNS($Q$3:S109)), "")</f>
        <v/>
      </c>
      <c r="T211" s="318" t="str">
        <f t="array" ref="T211">IFERROR(INDEX($Q$3:$U$89, SMALL(IF($P$3:$P$89="○", ROW($P$3:$P$89)-ROW($P$3)+1), ROW(D107)), COLUMNS($Q$3:T109)), "")</f>
        <v/>
      </c>
      <c r="U211" s="318" t="str">
        <f t="array" ref="U211">IFERROR(INDEX($Q$3:$U$89, SMALL(IF($P$3:$P$89="○", ROW($P$3:$P$89)-ROW($P$3)+1), ROW(E107)), COLUMNS($Q$3:U109)), "")</f>
        <v/>
      </c>
    </row>
    <row r="212" spans="17:21">
      <c r="Q212" s="318" t="str">
        <f t="array" ref="Q212">IFERROR(INDEX($Q$3:$U$89, SMALL(IF($P$3:$P$89="○", ROW($P$3:$P$89)-ROW($P$3)+1), ROW(A108)), COLUMNS($Q$3:Q110)), "")</f>
        <v/>
      </c>
      <c r="R212" s="318" t="str">
        <f t="array" ref="R212">IFERROR(INDEX($Q$3:$U$89, SMALL(IF($P$3:$P$89="○", ROW($P$3:$P$89)-ROW($P$3)+1), ROW(B108)), COLUMNS($Q$3:R110)), "")</f>
        <v/>
      </c>
      <c r="S212" s="318" t="str">
        <f t="array" ref="S212">IFERROR(INDEX($Q$3:$U$89, SMALL(IF($P$3:$P$89="○", ROW($P$3:$P$89)-ROW($P$3)+1), ROW(C108)), COLUMNS($Q$3:S110)), "")</f>
        <v/>
      </c>
      <c r="T212" s="318" t="str">
        <f t="array" ref="T212">IFERROR(INDEX($Q$3:$U$89, SMALL(IF($P$3:$P$89="○", ROW($P$3:$P$89)-ROW($P$3)+1), ROW(D108)), COLUMNS($Q$3:T110)), "")</f>
        <v/>
      </c>
      <c r="U212" s="318" t="str">
        <f t="array" ref="U212">IFERROR(INDEX($Q$3:$U$89, SMALL(IF($P$3:$P$89="○", ROW($P$3:$P$89)-ROW($P$3)+1), ROW(E108)), COLUMNS($Q$3:U110)), "")</f>
        <v/>
      </c>
    </row>
    <row r="213" spans="17:21">
      <c r="Q213" s="318" t="str">
        <f t="array" ref="Q213">IFERROR(INDEX($Q$3:$U$89, SMALL(IF($P$3:$P$89="○", ROW($P$3:$P$89)-ROW($P$3)+1), ROW(A109)), COLUMNS($Q$3:Q111)), "")</f>
        <v/>
      </c>
      <c r="R213" s="318" t="str">
        <f t="array" ref="R213">IFERROR(INDEX($Q$3:$U$89, SMALL(IF($P$3:$P$89="○", ROW($P$3:$P$89)-ROW($P$3)+1), ROW(B109)), COLUMNS($Q$3:R111)), "")</f>
        <v/>
      </c>
      <c r="S213" s="318" t="str">
        <f t="array" ref="S213">IFERROR(INDEX($Q$3:$U$89, SMALL(IF($P$3:$P$89="○", ROW($P$3:$P$89)-ROW($P$3)+1), ROW(C109)), COLUMNS($Q$3:S111)), "")</f>
        <v/>
      </c>
      <c r="T213" s="318" t="str">
        <f t="array" ref="T213">IFERROR(INDEX($Q$3:$U$89, SMALL(IF($P$3:$P$89="○", ROW($P$3:$P$89)-ROW($P$3)+1), ROW(D109)), COLUMNS($Q$3:T111)), "")</f>
        <v/>
      </c>
      <c r="U213" s="318" t="str">
        <f t="array" ref="U213">IFERROR(INDEX($Q$3:$U$89, SMALL(IF($P$3:$P$89="○", ROW($P$3:$P$89)-ROW($P$3)+1), ROW(E109)), COLUMNS($Q$3:U111)), "")</f>
        <v/>
      </c>
    </row>
    <row r="214" spans="17:21">
      <c r="Q214" s="318" t="str">
        <f t="array" ref="Q214">IFERROR(INDEX($Q$3:$U$89, SMALL(IF($P$3:$P$89="○", ROW($P$3:$P$89)-ROW($P$3)+1), ROW(A110)), COLUMNS($Q$3:Q112)), "")</f>
        <v/>
      </c>
      <c r="R214" s="318" t="str">
        <f t="array" ref="R214">IFERROR(INDEX($Q$3:$U$89, SMALL(IF($P$3:$P$89="○", ROW($P$3:$P$89)-ROW($P$3)+1), ROW(B110)), COLUMNS($Q$3:R112)), "")</f>
        <v/>
      </c>
      <c r="S214" s="318" t="str">
        <f t="array" ref="S214">IFERROR(INDEX($Q$3:$U$89, SMALL(IF($P$3:$P$89="○", ROW($P$3:$P$89)-ROW($P$3)+1), ROW(C110)), COLUMNS($Q$3:S112)), "")</f>
        <v/>
      </c>
      <c r="T214" s="318" t="str">
        <f t="array" ref="T214">IFERROR(INDEX($Q$3:$U$89, SMALL(IF($P$3:$P$89="○", ROW($P$3:$P$89)-ROW($P$3)+1), ROW(D110)), COLUMNS($Q$3:T112)), "")</f>
        <v/>
      </c>
      <c r="U214" s="318" t="str">
        <f t="array" ref="U214">IFERROR(INDEX($Q$3:$U$89, SMALL(IF($P$3:$P$89="○", ROW($P$3:$P$89)-ROW($P$3)+1), ROW(E110)), COLUMNS($Q$3:U112)), "")</f>
        <v/>
      </c>
    </row>
    <row r="215" spans="17:21">
      <c r="Q215" s="318" t="str">
        <f t="array" ref="Q215">IFERROR(INDEX($Q$3:$U$89, SMALL(IF($P$3:$P$89="○", ROW($P$3:$P$89)-ROW($P$3)+1), ROW(A111)), COLUMNS($Q$3:Q113)), "")</f>
        <v/>
      </c>
      <c r="R215" s="318" t="str">
        <f t="array" ref="R215">IFERROR(INDEX($Q$3:$U$89, SMALL(IF($P$3:$P$89="○", ROW($P$3:$P$89)-ROW($P$3)+1), ROW(B111)), COLUMNS($Q$3:R113)), "")</f>
        <v/>
      </c>
      <c r="S215" s="318" t="str">
        <f t="array" ref="S215">IFERROR(INDEX($Q$3:$U$89, SMALL(IF($P$3:$P$89="○", ROW($P$3:$P$89)-ROW($P$3)+1), ROW(C111)), COLUMNS($Q$3:S113)), "")</f>
        <v/>
      </c>
      <c r="T215" s="318" t="str">
        <f t="array" ref="T215">IFERROR(INDEX($Q$3:$U$89, SMALL(IF($P$3:$P$89="○", ROW($P$3:$P$89)-ROW($P$3)+1), ROW(D111)), COLUMNS($Q$3:T113)), "")</f>
        <v/>
      </c>
      <c r="U215" s="318" t="str">
        <f t="array" ref="U215">IFERROR(INDEX($Q$3:$U$89, SMALL(IF($P$3:$P$89="○", ROW($P$3:$P$89)-ROW($P$3)+1), ROW(E111)), COLUMNS($Q$3:U113)), "")</f>
        <v/>
      </c>
    </row>
    <row r="216" spans="17:21">
      <c r="Q216" s="318" t="str">
        <f t="array" ref="Q216">IFERROR(INDEX($Q$3:$U$89, SMALL(IF($P$3:$P$89="○", ROW($P$3:$P$89)-ROW($P$3)+1), ROW(A112)), COLUMNS($Q$3:Q114)), "")</f>
        <v/>
      </c>
      <c r="R216" s="318" t="str">
        <f t="array" ref="R216">IFERROR(INDEX($Q$3:$U$89, SMALL(IF($P$3:$P$89="○", ROW($P$3:$P$89)-ROW($P$3)+1), ROW(B112)), COLUMNS($Q$3:R114)), "")</f>
        <v/>
      </c>
      <c r="S216" s="318" t="str">
        <f t="array" ref="S216">IFERROR(INDEX($Q$3:$U$89, SMALL(IF($P$3:$P$89="○", ROW($P$3:$P$89)-ROW($P$3)+1), ROW(C112)), COLUMNS($Q$3:S114)), "")</f>
        <v/>
      </c>
      <c r="T216" s="318" t="str">
        <f t="array" ref="T216">IFERROR(INDEX($Q$3:$U$89, SMALL(IF($P$3:$P$89="○", ROW($P$3:$P$89)-ROW($P$3)+1), ROW(D112)), COLUMNS($Q$3:T114)), "")</f>
        <v/>
      </c>
      <c r="U216" s="318" t="str">
        <f t="array" ref="U216">IFERROR(INDEX($Q$3:$U$89, SMALL(IF($P$3:$P$89="○", ROW($P$3:$P$89)-ROW($P$3)+1), ROW(E112)), COLUMNS($Q$3:U114)), "")</f>
        <v/>
      </c>
    </row>
    <row r="217" spans="17:21">
      <c r="Q217" s="318" t="str">
        <f t="array" ref="Q217">IFERROR(INDEX($Q$3:$U$89, SMALL(IF($P$3:$P$89="○", ROW($P$3:$P$89)-ROW($P$3)+1), ROW(A113)), COLUMNS($Q$3:Q115)), "")</f>
        <v/>
      </c>
      <c r="R217" s="318" t="str">
        <f t="array" ref="R217">IFERROR(INDEX($Q$3:$U$89, SMALL(IF($P$3:$P$89="○", ROW($P$3:$P$89)-ROW($P$3)+1), ROW(B113)), COLUMNS($Q$3:R115)), "")</f>
        <v/>
      </c>
      <c r="S217" s="318" t="str">
        <f t="array" ref="S217">IFERROR(INDEX($Q$3:$U$89, SMALL(IF($P$3:$P$89="○", ROW($P$3:$P$89)-ROW($P$3)+1), ROW(C113)), COLUMNS($Q$3:S115)), "")</f>
        <v/>
      </c>
      <c r="T217" s="318" t="str">
        <f t="array" ref="T217">IFERROR(INDEX($Q$3:$U$89, SMALL(IF($P$3:$P$89="○", ROW($P$3:$P$89)-ROW($P$3)+1), ROW(D113)), COLUMNS($Q$3:T115)), "")</f>
        <v/>
      </c>
      <c r="U217" s="318" t="str">
        <f t="array" ref="U217">IFERROR(INDEX($Q$3:$U$89, SMALL(IF($P$3:$P$89="○", ROW($P$3:$P$89)-ROW($P$3)+1), ROW(E113)), COLUMNS($Q$3:U115)), "")</f>
        <v/>
      </c>
    </row>
    <row r="218" spans="17:21">
      <c r="Q218" s="318" t="str">
        <f t="array" ref="Q218">IFERROR(INDEX($Q$3:$U$89, SMALL(IF($P$3:$P$89="○", ROW($P$3:$P$89)-ROW($P$3)+1), ROW(A114)), COLUMNS($Q$3:Q116)), "")</f>
        <v/>
      </c>
      <c r="R218" s="318" t="str">
        <f t="array" ref="R218">IFERROR(INDEX($Q$3:$U$89, SMALL(IF($P$3:$P$89="○", ROW($P$3:$P$89)-ROW($P$3)+1), ROW(B114)), COLUMNS($Q$3:R116)), "")</f>
        <v/>
      </c>
      <c r="S218" s="318" t="str">
        <f t="array" ref="S218">IFERROR(INDEX($Q$3:$U$89, SMALL(IF($P$3:$P$89="○", ROW($P$3:$P$89)-ROW($P$3)+1), ROW(C114)), COLUMNS($Q$3:S116)), "")</f>
        <v/>
      </c>
      <c r="T218" s="318" t="str">
        <f t="array" ref="T218">IFERROR(INDEX($Q$3:$U$89, SMALL(IF($P$3:$P$89="○", ROW($P$3:$P$89)-ROW($P$3)+1), ROW(D114)), COLUMNS($Q$3:T116)), "")</f>
        <v/>
      </c>
      <c r="U218" s="318" t="str">
        <f t="array" ref="U218">IFERROR(INDEX($Q$3:$U$89, SMALL(IF($P$3:$P$89="○", ROW($P$3:$P$89)-ROW($P$3)+1), ROW(E114)), COLUMNS($Q$3:U116)), "")</f>
        <v/>
      </c>
    </row>
    <row r="219" spans="17:21">
      <c r="Q219" s="318" t="str">
        <f t="array" ref="Q219">IFERROR(INDEX($Q$3:$U$89, SMALL(IF($P$3:$P$89="○", ROW($P$3:$P$89)-ROW($P$3)+1), ROW(A115)), COLUMNS($Q$3:Q117)), "")</f>
        <v/>
      </c>
      <c r="R219" s="318" t="str">
        <f t="array" ref="R219">IFERROR(INDEX($Q$3:$U$89, SMALL(IF($P$3:$P$89="○", ROW($P$3:$P$89)-ROW($P$3)+1), ROW(B115)), COLUMNS($Q$3:R117)), "")</f>
        <v/>
      </c>
      <c r="S219" s="318" t="str">
        <f t="array" ref="S219">IFERROR(INDEX($Q$3:$U$89, SMALL(IF($P$3:$P$89="○", ROW($P$3:$P$89)-ROW($P$3)+1), ROW(C115)), COLUMNS($Q$3:S117)), "")</f>
        <v/>
      </c>
      <c r="T219" s="318" t="str">
        <f t="array" ref="T219">IFERROR(INDEX($Q$3:$U$89, SMALL(IF($P$3:$P$89="○", ROW($P$3:$P$89)-ROW($P$3)+1), ROW(D115)), COLUMNS($Q$3:T117)), "")</f>
        <v/>
      </c>
      <c r="U219" s="318" t="str">
        <f t="array" ref="U219">IFERROR(INDEX($Q$3:$U$89, SMALL(IF($P$3:$P$89="○", ROW($P$3:$P$89)-ROW($P$3)+1), ROW(E115)), COLUMNS($Q$3:U117)), "")</f>
        <v/>
      </c>
    </row>
    <row r="220" spans="17:21">
      <c r="Q220" s="318" t="str">
        <f t="array" ref="Q220">IFERROR(INDEX($Q$3:$U$89, SMALL(IF($P$3:$P$89="○", ROW($P$3:$P$89)-ROW($P$3)+1), ROW(A116)), COLUMNS($Q$3:Q118)), "")</f>
        <v/>
      </c>
      <c r="R220" s="318" t="str">
        <f t="array" ref="R220">IFERROR(INDEX($Q$3:$U$89, SMALL(IF($P$3:$P$89="○", ROW($P$3:$P$89)-ROW($P$3)+1), ROW(B116)), COLUMNS($Q$3:R118)), "")</f>
        <v/>
      </c>
      <c r="S220" s="318" t="str">
        <f t="array" ref="S220">IFERROR(INDEX($Q$3:$U$89, SMALL(IF($P$3:$P$89="○", ROW($P$3:$P$89)-ROW($P$3)+1), ROW(C116)), COLUMNS($Q$3:S118)), "")</f>
        <v/>
      </c>
      <c r="T220" s="318" t="str">
        <f t="array" ref="T220">IFERROR(INDEX($Q$3:$U$89, SMALL(IF($P$3:$P$89="○", ROW($P$3:$P$89)-ROW($P$3)+1), ROW(D116)), COLUMNS($Q$3:T118)), "")</f>
        <v/>
      </c>
      <c r="U220" s="318" t="str">
        <f t="array" ref="U220">IFERROR(INDEX($Q$3:$U$89, SMALL(IF($P$3:$P$89="○", ROW($P$3:$P$89)-ROW($P$3)+1), ROW(E116)), COLUMNS($Q$3:U118)), "")</f>
        <v/>
      </c>
    </row>
    <row r="221" spans="17:21">
      <c r="Q221" s="318" t="str">
        <f t="array" ref="Q221">IFERROR(INDEX($Q$3:$U$89, SMALL(IF($P$3:$P$89="○", ROW($P$3:$P$89)-ROW($P$3)+1), ROW(A117)), COLUMNS($Q$3:Q119)), "")</f>
        <v/>
      </c>
      <c r="R221" s="318" t="str">
        <f t="array" ref="R221">IFERROR(INDEX($Q$3:$U$89, SMALL(IF($P$3:$P$89="○", ROW($P$3:$P$89)-ROW($P$3)+1), ROW(B117)), COLUMNS($Q$3:R119)), "")</f>
        <v/>
      </c>
      <c r="S221" s="318" t="str">
        <f t="array" ref="S221">IFERROR(INDEX($Q$3:$U$89, SMALL(IF($P$3:$P$89="○", ROW($P$3:$P$89)-ROW($P$3)+1), ROW(C117)), COLUMNS($Q$3:S119)), "")</f>
        <v/>
      </c>
      <c r="T221" s="318" t="str">
        <f t="array" ref="T221">IFERROR(INDEX($Q$3:$U$89, SMALL(IF($P$3:$P$89="○", ROW($P$3:$P$89)-ROW($P$3)+1), ROW(D117)), COLUMNS($Q$3:T119)), "")</f>
        <v/>
      </c>
      <c r="U221" s="318" t="str">
        <f t="array" ref="U221">IFERROR(INDEX($Q$3:$U$89, SMALL(IF($P$3:$P$89="○", ROW($P$3:$P$89)-ROW($P$3)+1), ROW(E117)), COLUMNS($Q$3:U119)), "")</f>
        <v/>
      </c>
    </row>
    <row r="222" spans="17:21">
      <c r="Q222" s="318" t="str">
        <f t="array" ref="Q222">IFERROR(INDEX($Q$3:$U$89, SMALL(IF($P$3:$P$89="○", ROW($P$3:$P$89)-ROW($P$3)+1), ROW(A118)), COLUMNS($Q$3:Q120)), "")</f>
        <v/>
      </c>
      <c r="R222" s="318" t="str">
        <f t="array" ref="R222">IFERROR(INDEX($Q$3:$U$89, SMALL(IF($P$3:$P$89="○", ROW($P$3:$P$89)-ROW($P$3)+1), ROW(B118)), COLUMNS($Q$3:R120)), "")</f>
        <v/>
      </c>
      <c r="S222" s="318" t="str">
        <f t="array" ref="S222">IFERROR(INDEX($Q$3:$U$89, SMALL(IF($P$3:$P$89="○", ROW($P$3:$P$89)-ROW($P$3)+1), ROW(C118)), COLUMNS($Q$3:S120)), "")</f>
        <v/>
      </c>
      <c r="T222" s="318" t="str">
        <f t="array" ref="T222">IFERROR(INDEX($Q$3:$U$89, SMALL(IF($P$3:$P$89="○", ROW($P$3:$P$89)-ROW($P$3)+1), ROW(D118)), COLUMNS($Q$3:T120)), "")</f>
        <v/>
      </c>
      <c r="U222" s="318" t="str">
        <f t="array" ref="U222">IFERROR(INDEX($Q$3:$U$89, SMALL(IF($P$3:$P$89="○", ROW($P$3:$P$89)-ROW($P$3)+1), ROW(E118)), COLUMNS($Q$3:U120)), "")</f>
        <v/>
      </c>
    </row>
    <row r="223" spans="17:21">
      <c r="Q223" s="318" t="str">
        <f t="array" ref="Q223">IFERROR(INDEX($Q$3:$U$89, SMALL(IF($P$3:$P$89="○", ROW($P$3:$P$89)-ROW($P$3)+1), ROW(A119)), COLUMNS($Q$3:Q121)), "")</f>
        <v/>
      </c>
      <c r="R223" s="318" t="str">
        <f t="array" ref="R223">IFERROR(INDEX($Q$3:$U$89, SMALL(IF($P$3:$P$89="○", ROW($P$3:$P$89)-ROW($P$3)+1), ROW(B119)), COLUMNS($Q$3:R121)), "")</f>
        <v/>
      </c>
      <c r="S223" s="318" t="str">
        <f t="array" ref="S223">IFERROR(INDEX($Q$3:$U$89, SMALL(IF($P$3:$P$89="○", ROW($P$3:$P$89)-ROW($P$3)+1), ROW(C119)), COLUMNS($Q$3:S121)), "")</f>
        <v/>
      </c>
      <c r="T223" s="318" t="str">
        <f t="array" ref="T223">IFERROR(INDEX($Q$3:$U$89, SMALL(IF($P$3:$P$89="○", ROW($P$3:$P$89)-ROW($P$3)+1), ROW(D119)), COLUMNS($Q$3:T121)), "")</f>
        <v/>
      </c>
      <c r="U223" s="318" t="str">
        <f t="array" ref="U223">IFERROR(INDEX($Q$3:$U$89, SMALL(IF($P$3:$P$89="○", ROW($P$3:$P$89)-ROW($P$3)+1), ROW(E119)), COLUMNS($Q$3:U121)), "")</f>
        <v/>
      </c>
    </row>
    <row r="224" spans="17:21">
      <c r="Q224" s="318" t="str">
        <f t="array" ref="Q224">IFERROR(INDEX($Q$3:$U$89, SMALL(IF($P$3:$P$89="○", ROW($P$3:$P$89)-ROW($P$3)+1), ROW(A120)), COLUMNS($Q$3:Q122)), "")</f>
        <v/>
      </c>
      <c r="R224" s="318" t="str">
        <f t="array" ref="R224">IFERROR(INDEX($Q$3:$U$89, SMALL(IF($P$3:$P$89="○", ROW($P$3:$P$89)-ROW($P$3)+1), ROW(B120)), COLUMNS($Q$3:R122)), "")</f>
        <v/>
      </c>
      <c r="S224" s="318" t="str">
        <f t="array" ref="S224">IFERROR(INDEX($Q$3:$U$89, SMALL(IF($P$3:$P$89="○", ROW($P$3:$P$89)-ROW($P$3)+1), ROW(C120)), COLUMNS($Q$3:S122)), "")</f>
        <v/>
      </c>
      <c r="T224" s="318" t="str">
        <f t="array" ref="T224">IFERROR(INDEX($Q$3:$U$89, SMALL(IF($P$3:$P$89="○", ROW($P$3:$P$89)-ROW($P$3)+1), ROW(D120)), COLUMNS($Q$3:T122)), "")</f>
        <v/>
      </c>
      <c r="U224" s="318" t="str">
        <f t="array" ref="U224">IFERROR(INDEX($Q$3:$U$89, SMALL(IF($P$3:$P$89="○", ROW($P$3:$P$89)-ROW($P$3)+1), ROW(E120)), COLUMNS($Q$3:U122)), "")</f>
        <v/>
      </c>
    </row>
    <row r="225" spans="17:21">
      <c r="Q225" s="318" t="str">
        <f t="array" ref="Q225">IFERROR(INDEX($Q$3:$U$89, SMALL(IF($P$3:$P$89="○", ROW($P$3:$P$89)-ROW($P$3)+1), ROW(A121)), COLUMNS($Q$3:Q123)), "")</f>
        <v/>
      </c>
      <c r="R225" s="318" t="str">
        <f t="array" ref="R225">IFERROR(INDEX($Q$3:$U$89, SMALL(IF($P$3:$P$89="○", ROW($P$3:$P$89)-ROW($P$3)+1), ROW(B121)), COLUMNS($Q$3:R123)), "")</f>
        <v/>
      </c>
      <c r="S225" s="318" t="str">
        <f t="array" ref="S225">IFERROR(INDEX($Q$3:$U$89, SMALL(IF($P$3:$P$89="○", ROW($P$3:$P$89)-ROW($P$3)+1), ROW(C121)), COLUMNS($Q$3:S123)), "")</f>
        <v/>
      </c>
      <c r="T225" s="318" t="str">
        <f t="array" ref="T225">IFERROR(INDEX($Q$3:$U$89, SMALL(IF($P$3:$P$89="○", ROW($P$3:$P$89)-ROW($P$3)+1), ROW(D121)), COLUMNS($Q$3:T123)), "")</f>
        <v/>
      </c>
      <c r="U225" s="318" t="str">
        <f t="array" ref="U225">IFERROR(INDEX($Q$3:$U$89, SMALL(IF($P$3:$P$89="○", ROW($P$3:$P$89)-ROW($P$3)+1), ROW(E121)), COLUMNS($Q$3:U123)), "")</f>
        <v/>
      </c>
    </row>
    <row r="226" spans="17:21">
      <c r="Q226" s="318" t="str">
        <f t="array" ref="Q226">IFERROR(INDEX($Q$3:$U$89, SMALL(IF($P$3:$P$89="○", ROW($P$3:$P$89)-ROW($P$3)+1), ROW(A122)), COLUMNS($Q$3:Q124)), "")</f>
        <v/>
      </c>
      <c r="R226" s="318" t="str">
        <f t="array" ref="R226">IFERROR(INDEX($Q$3:$U$89, SMALL(IF($P$3:$P$89="○", ROW($P$3:$P$89)-ROW($P$3)+1), ROW(B122)), COLUMNS($Q$3:R124)), "")</f>
        <v/>
      </c>
      <c r="S226" s="318" t="str">
        <f t="array" ref="S226">IFERROR(INDEX($Q$3:$U$89, SMALL(IF($P$3:$P$89="○", ROW($P$3:$P$89)-ROW($P$3)+1), ROW(C122)), COLUMNS($Q$3:S124)), "")</f>
        <v/>
      </c>
      <c r="T226" s="318" t="str">
        <f t="array" ref="T226">IFERROR(INDEX($Q$3:$U$89, SMALL(IF($P$3:$P$89="○", ROW($P$3:$P$89)-ROW($P$3)+1), ROW(D122)), COLUMNS($Q$3:T124)), "")</f>
        <v/>
      </c>
      <c r="U226" s="318" t="str">
        <f t="array" ref="U226">IFERROR(INDEX($Q$3:$U$89, SMALL(IF($P$3:$P$89="○", ROW($P$3:$P$89)-ROW($P$3)+1), ROW(E122)), COLUMNS($Q$3:U124)), "")</f>
        <v/>
      </c>
    </row>
    <row r="227" spans="17:21">
      <c r="Q227" s="318" t="str">
        <f t="array" ref="Q227">IFERROR(INDEX($Q$3:$U$89, SMALL(IF($P$3:$P$89="○", ROW($P$3:$P$89)-ROW($P$3)+1), ROW(A123)), COLUMNS($Q$3:Q125)), "")</f>
        <v/>
      </c>
      <c r="R227" s="318" t="str">
        <f t="array" ref="R227">IFERROR(INDEX($Q$3:$U$89, SMALL(IF($P$3:$P$89="○", ROW($P$3:$P$89)-ROW($P$3)+1), ROW(B123)), COLUMNS($Q$3:R125)), "")</f>
        <v/>
      </c>
      <c r="S227" s="318" t="str">
        <f t="array" ref="S227">IFERROR(INDEX($Q$3:$U$89, SMALL(IF($P$3:$P$89="○", ROW($P$3:$P$89)-ROW($P$3)+1), ROW(C123)), COLUMNS($Q$3:S125)), "")</f>
        <v/>
      </c>
      <c r="T227" s="318" t="str">
        <f t="array" ref="T227">IFERROR(INDEX($Q$3:$U$89, SMALL(IF($P$3:$P$89="○", ROW($P$3:$P$89)-ROW($P$3)+1), ROW(D123)), COLUMNS($Q$3:T125)), "")</f>
        <v/>
      </c>
      <c r="U227" s="318" t="str">
        <f t="array" ref="U227">IFERROR(INDEX($Q$3:$U$89, SMALL(IF($P$3:$P$89="○", ROW($P$3:$P$89)-ROW($P$3)+1), ROW(E123)), COLUMNS($Q$3:U125)), "")</f>
        <v/>
      </c>
    </row>
    <row r="228" spans="17:21">
      <c r="Q228" s="318" t="str">
        <f t="array" ref="Q228">IFERROR(INDEX($Q$3:$U$89, SMALL(IF($P$3:$P$89="○", ROW($P$3:$P$89)-ROW($P$3)+1), ROW(A124)), COLUMNS($Q$3:Q126)), "")</f>
        <v/>
      </c>
      <c r="R228" s="318" t="str">
        <f t="array" ref="R228">IFERROR(INDEX($Q$3:$U$89, SMALL(IF($P$3:$P$89="○", ROW($P$3:$P$89)-ROW($P$3)+1), ROW(B124)), COLUMNS($Q$3:R126)), "")</f>
        <v/>
      </c>
      <c r="S228" s="318" t="str">
        <f t="array" ref="S228">IFERROR(INDEX($Q$3:$U$89, SMALL(IF($P$3:$P$89="○", ROW($P$3:$P$89)-ROW($P$3)+1), ROW(C124)), COLUMNS($Q$3:S126)), "")</f>
        <v/>
      </c>
      <c r="T228" s="318" t="str">
        <f t="array" ref="T228">IFERROR(INDEX($Q$3:$U$89, SMALL(IF($P$3:$P$89="○", ROW($P$3:$P$89)-ROW($P$3)+1), ROW(D124)), COLUMNS($Q$3:T126)), "")</f>
        <v/>
      </c>
      <c r="U228" s="318" t="str">
        <f t="array" ref="U228">IFERROR(INDEX($Q$3:$U$89, SMALL(IF($P$3:$P$89="○", ROW($P$3:$P$89)-ROW($P$3)+1), ROW(E124)), COLUMNS($Q$3:U126)), "")</f>
        <v/>
      </c>
    </row>
    <row r="229" spans="17:21">
      <c r="Q229" s="318" t="str">
        <f t="array" ref="Q229">IFERROR(INDEX($Q$3:$U$89, SMALL(IF($P$3:$P$89="○", ROW($P$3:$P$89)-ROW($P$3)+1), ROW(A125)), COLUMNS($Q$3:Q127)), "")</f>
        <v/>
      </c>
      <c r="R229" s="318" t="str">
        <f t="array" ref="R229">IFERROR(INDEX($Q$3:$U$89, SMALL(IF($P$3:$P$89="○", ROW($P$3:$P$89)-ROW($P$3)+1), ROW(B125)), COLUMNS($Q$3:R127)), "")</f>
        <v/>
      </c>
      <c r="S229" s="318" t="str">
        <f t="array" ref="S229">IFERROR(INDEX($Q$3:$U$89, SMALL(IF($P$3:$P$89="○", ROW($P$3:$P$89)-ROW($P$3)+1), ROW(C125)), COLUMNS($Q$3:S127)), "")</f>
        <v/>
      </c>
      <c r="T229" s="318" t="str">
        <f t="array" ref="T229">IFERROR(INDEX($Q$3:$U$89, SMALL(IF($P$3:$P$89="○", ROW($P$3:$P$89)-ROW($P$3)+1), ROW(D125)), COLUMNS($Q$3:T127)), "")</f>
        <v/>
      </c>
      <c r="U229" s="318" t="str">
        <f t="array" ref="U229">IFERROR(INDEX($Q$3:$U$89, SMALL(IF($P$3:$P$89="○", ROW($P$3:$P$89)-ROW($P$3)+1), ROW(E125)), COLUMNS($Q$3:U127)), "")</f>
        <v/>
      </c>
    </row>
    <row r="230" spans="17:21">
      <c r="Q230" s="318" t="str">
        <f t="array" ref="Q230">IFERROR(INDEX($Q$3:$U$89, SMALL(IF($P$3:$P$89="○", ROW($P$3:$P$89)-ROW($P$3)+1), ROW(A126)), COLUMNS($Q$3:Q128)), "")</f>
        <v/>
      </c>
      <c r="R230" s="318" t="str">
        <f t="array" ref="R230">IFERROR(INDEX($Q$3:$U$89, SMALL(IF($P$3:$P$89="○", ROW($P$3:$P$89)-ROW($P$3)+1), ROW(B126)), COLUMNS($Q$3:R128)), "")</f>
        <v/>
      </c>
      <c r="S230" s="318" t="str">
        <f t="array" ref="S230">IFERROR(INDEX($Q$3:$U$89, SMALL(IF($P$3:$P$89="○", ROW($P$3:$P$89)-ROW($P$3)+1), ROW(C126)), COLUMNS($Q$3:S128)), "")</f>
        <v/>
      </c>
      <c r="T230" s="318" t="str">
        <f t="array" ref="T230">IFERROR(INDEX($Q$3:$U$89, SMALL(IF($P$3:$P$89="○", ROW($P$3:$P$89)-ROW($P$3)+1), ROW(D126)), COLUMNS($Q$3:T128)), "")</f>
        <v/>
      </c>
      <c r="U230" s="318" t="str">
        <f t="array" ref="U230">IFERROR(INDEX($Q$3:$U$89, SMALL(IF($P$3:$P$89="○", ROW($P$3:$P$89)-ROW($P$3)+1), ROW(E126)), COLUMNS($Q$3:U128)), "")</f>
        <v/>
      </c>
    </row>
    <row r="231" spans="17:21">
      <c r="Q231" s="318" t="str">
        <f t="array" ref="Q231">IFERROR(INDEX($Q$3:$U$89, SMALL(IF($P$3:$P$89="○", ROW($P$3:$P$89)-ROW($P$3)+1), ROW(A127)), COLUMNS($Q$3:Q129)), "")</f>
        <v/>
      </c>
      <c r="R231" s="318" t="str">
        <f t="array" ref="R231">IFERROR(INDEX($Q$3:$U$89, SMALL(IF($P$3:$P$89="○", ROW($P$3:$P$89)-ROW($P$3)+1), ROW(B127)), COLUMNS($Q$3:R129)), "")</f>
        <v/>
      </c>
      <c r="S231" s="318" t="str">
        <f t="array" ref="S231">IFERROR(INDEX($Q$3:$U$89, SMALL(IF($P$3:$P$89="○", ROW($P$3:$P$89)-ROW($P$3)+1), ROW(C127)), COLUMNS($Q$3:S129)), "")</f>
        <v/>
      </c>
      <c r="T231" s="318" t="str">
        <f t="array" ref="T231">IFERROR(INDEX($Q$3:$U$89, SMALL(IF($P$3:$P$89="○", ROW($P$3:$P$89)-ROW($P$3)+1), ROW(D127)), COLUMNS($Q$3:T129)), "")</f>
        <v/>
      </c>
      <c r="U231" s="318" t="str">
        <f t="array" ref="U231">IFERROR(INDEX($Q$3:$U$89, SMALL(IF($P$3:$P$89="○", ROW($P$3:$P$89)-ROW($P$3)+1), ROW(E127)), COLUMNS($Q$3:U129)), "")</f>
        <v/>
      </c>
    </row>
    <row r="232" spans="17:21">
      <c r="Q232" s="318" t="str">
        <f t="array" ref="Q232">IFERROR(INDEX($Q$3:$U$89, SMALL(IF($P$3:$P$89="○", ROW($P$3:$P$89)-ROW($P$3)+1), ROW(A128)), COLUMNS($Q$3:Q130)), "")</f>
        <v/>
      </c>
      <c r="R232" s="318" t="str">
        <f t="array" ref="R232">IFERROR(INDEX($Q$3:$U$89, SMALL(IF($P$3:$P$89="○", ROW($P$3:$P$89)-ROW($P$3)+1), ROW(B128)), COLUMNS($Q$3:R130)), "")</f>
        <v/>
      </c>
      <c r="S232" s="318" t="str">
        <f t="array" ref="S232">IFERROR(INDEX($Q$3:$U$89, SMALL(IF($P$3:$P$89="○", ROW($P$3:$P$89)-ROW($P$3)+1), ROW(C128)), COLUMNS($Q$3:S130)), "")</f>
        <v/>
      </c>
      <c r="T232" s="318" t="str">
        <f t="array" ref="T232">IFERROR(INDEX($Q$3:$U$89, SMALL(IF($P$3:$P$89="○", ROW($P$3:$P$89)-ROW($P$3)+1), ROW(D128)), COLUMNS($Q$3:T130)), "")</f>
        <v/>
      </c>
      <c r="U232" s="318" t="str">
        <f t="array" ref="U232">IFERROR(INDEX($Q$3:$U$89, SMALL(IF($P$3:$P$89="○", ROW($P$3:$P$89)-ROW($P$3)+1), ROW(E128)), COLUMNS($Q$3:U130)), "")</f>
        <v/>
      </c>
    </row>
    <row r="233" spans="17:21">
      <c r="Q233" s="318" t="str">
        <f t="array" ref="Q233">IFERROR(INDEX($Q$3:$U$89, SMALL(IF($P$3:$P$89="○", ROW($P$3:$P$89)-ROW($P$3)+1), ROW(A129)), COLUMNS($Q$3:Q131)), "")</f>
        <v/>
      </c>
      <c r="R233" s="318" t="str">
        <f t="array" ref="R233">IFERROR(INDEX($Q$3:$U$89, SMALL(IF($P$3:$P$89="○", ROW($P$3:$P$89)-ROW($P$3)+1), ROW(B129)), COLUMNS($Q$3:R131)), "")</f>
        <v/>
      </c>
      <c r="S233" s="318" t="str">
        <f t="array" ref="S233">IFERROR(INDEX($Q$3:$U$89, SMALL(IF($P$3:$P$89="○", ROW($P$3:$P$89)-ROW($P$3)+1), ROW(C129)), COLUMNS($Q$3:S131)), "")</f>
        <v/>
      </c>
      <c r="T233" s="318" t="str">
        <f t="array" ref="T233">IFERROR(INDEX($Q$3:$U$89, SMALL(IF($P$3:$P$89="○", ROW($P$3:$P$89)-ROW($P$3)+1), ROW(D129)), COLUMNS($Q$3:T131)), "")</f>
        <v/>
      </c>
      <c r="U233" s="318" t="str">
        <f t="array" ref="U233">IFERROR(INDEX($Q$3:$U$89, SMALL(IF($P$3:$P$89="○", ROW($P$3:$P$89)-ROW($P$3)+1), ROW(E129)), COLUMNS($Q$3:U131)), "")</f>
        <v/>
      </c>
    </row>
    <row r="234" spans="17:21">
      <c r="Q234" s="318" t="str">
        <f t="array" ref="Q234">IFERROR(INDEX($Q$3:$U$89, SMALL(IF($P$3:$P$89="○", ROW($P$3:$P$89)-ROW($P$3)+1), ROW(A130)), COLUMNS($Q$3:Q132)), "")</f>
        <v/>
      </c>
      <c r="R234" s="318" t="str">
        <f t="array" ref="R234">IFERROR(INDEX($Q$3:$U$89, SMALL(IF($P$3:$P$89="○", ROW($P$3:$P$89)-ROW($P$3)+1), ROW(B130)), COLUMNS($Q$3:R132)), "")</f>
        <v/>
      </c>
      <c r="S234" s="318" t="str">
        <f t="array" ref="S234">IFERROR(INDEX($Q$3:$U$89, SMALL(IF($P$3:$P$89="○", ROW($P$3:$P$89)-ROW($P$3)+1), ROW(C130)), COLUMNS($Q$3:S132)), "")</f>
        <v/>
      </c>
      <c r="T234" s="318" t="str">
        <f t="array" ref="T234">IFERROR(INDEX($Q$3:$U$89, SMALL(IF($P$3:$P$89="○", ROW($P$3:$P$89)-ROW($P$3)+1), ROW(D130)), COLUMNS($Q$3:T132)), "")</f>
        <v/>
      </c>
      <c r="U234" s="318" t="str">
        <f t="array" ref="U234">IFERROR(INDEX($Q$3:$U$89, SMALL(IF($P$3:$P$89="○", ROW($P$3:$P$89)-ROW($P$3)+1), ROW(E130)), COLUMNS($Q$3:U132)), "")</f>
        <v/>
      </c>
    </row>
    <row r="235" spans="17:21">
      <c r="Q235" s="318" t="str">
        <f t="array" ref="Q235">IFERROR(INDEX($Q$3:$U$89, SMALL(IF($P$3:$P$89="○", ROW($P$3:$P$89)-ROW($P$3)+1), ROW(A131)), COLUMNS($Q$3:Q133)), "")</f>
        <v/>
      </c>
      <c r="R235" s="318" t="str">
        <f t="array" ref="R235">IFERROR(INDEX($Q$3:$U$89, SMALL(IF($P$3:$P$89="○", ROW($P$3:$P$89)-ROW($P$3)+1), ROW(B131)), COLUMNS($Q$3:R133)), "")</f>
        <v/>
      </c>
      <c r="S235" s="318" t="str">
        <f t="array" ref="S235">IFERROR(INDEX($Q$3:$U$89, SMALL(IF($P$3:$P$89="○", ROW($P$3:$P$89)-ROW($P$3)+1), ROW(C131)), COLUMNS($Q$3:S133)), "")</f>
        <v/>
      </c>
      <c r="T235" s="318" t="str">
        <f t="array" ref="T235">IFERROR(INDEX($Q$3:$U$89, SMALL(IF($P$3:$P$89="○", ROW($P$3:$P$89)-ROW($P$3)+1), ROW(D131)), COLUMNS($Q$3:T133)), "")</f>
        <v/>
      </c>
      <c r="U235" s="318" t="str">
        <f t="array" ref="U235">IFERROR(INDEX($Q$3:$U$89, SMALL(IF($P$3:$P$89="○", ROW($P$3:$P$89)-ROW($P$3)+1), ROW(E131)), COLUMNS($Q$3:U133)), "")</f>
        <v/>
      </c>
    </row>
    <row r="236" spans="17:21">
      <c r="Q236" s="318" t="str">
        <f t="array" ref="Q236">IFERROR(INDEX($Q$3:$U$89, SMALL(IF($P$3:$P$89="○", ROW($P$3:$P$89)-ROW($P$3)+1), ROW(A132)), COLUMNS($Q$3:Q134)), "")</f>
        <v/>
      </c>
      <c r="R236" s="318" t="str">
        <f t="array" ref="R236">IFERROR(INDEX($Q$3:$U$89, SMALL(IF($P$3:$P$89="○", ROW($P$3:$P$89)-ROW($P$3)+1), ROW(B132)), COLUMNS($Q$3:R134)), "")</f>
        <v/>
      </c>
      <c r="S236" s="318" t="str">
        <f t="array" ref="S236">IFERROR(INDEX($Q$3:$U$89, SMALL(IF($P$3:$P$89="○", ROW($P$3:$P$89)-ROW($P$3)+1), ROW(C132)), COLUMNS($Q$3:S134)), "")</f>
        <v/>
      </c>
      <c r="T236" s="318" t="str">
        <f t="array" ref="T236">IFERROR(INDEX($Q$3:$U$89, SMALL(IF($P$3:$P$89="○", ROW($P$3:$P$89)-ROW($P$3)+1), ROW(D132)), COLUMNS($Q$3:T134)), "")</f>
        <v/>
      </c>
      <c r="U236" s="318" t="str">
        <f t="array" ref="U236">IFERROR(INDEX($Q$3:$U$89, SMALL(IF($P$3:$P$89="○", ROW($P$3:$P$89)-ROW($P$3)+1), ROW(E132)), COLUMNS($Q$3:U134)), "")</f>
        <v/>
      </c>
    </row>
    <row r="237" spans="17:21">
      <c r="Q237" s="318" t="str">
        <f t="array" ref="Q237">IFERROR(INDEX($Q$3:$U$89, SMALL(IF($P$3:$P$89="○", ROW($P$3:$P$89)-ROW($P$3)+1), ROW(A133)), COLUMNS($Q$3:Q135)), "")</f>
        <v/>
      </c>
      <c r="R237" s="318" t="str">
        <f t="array" ref="R237">IFERROR(INDEX($Q$3:$U$89, SMALL(IF($P$3:$P$89="○", ROW($P$3:$P$89)-ROW($P$3)+1), ROW(B133)), COLUMNS($Q$3:R135)), "")</f>
        <v/>
      </c>
      <c r="S237" s="318" t="str">
        <f t="array" ref="S237">IFERROR(INDEX($Q$3:$U$89, SMALL(IF($P$3:$P$89="○", ROW($P$3:$P$89)-ROW($P$3)+1), ROW(C133)), COLUMNS($Q$3:S135)), "")</f>
        <v/>
      </c>
      <c r="T237" s="318" t="str">
        <f t="array" ref="T237">IFERROR(INDEX($Q$3:$U$89, SMALL(IF($P$3:$P$89="○", ROW($P$3:$P$89)-ROW($P$3)+1), ROW(D133)), COLUMNS($Q$3:T135)), "")</f>
        <v/>
      </c>
      <c r="U237" s="318" t="str">
        <f t="array" ref="U237">IFERROR(INDEX($Q$3:$U$89, SMALL(IF($P$3:$P$89="○", ROW($P$3:$P$89)-ROW($P$3)+1), ROW(E133)), COLUMNS($Q$3:U135)), "")</f>
        <v/>
      </c>
    </row>
    <row r="238" spans="17:21">
      <c r="Q238" s="318" t="str">
        <f t="array" ref="Q238">IFERROR(INDEX($Q$3:$U$89, SMALL(IF($P$3:$P$89="○", ROW($P$3:$P$89)-ROW($P$3)+1), ROW(A134)), COLUMNS($Q$3:Q136)), "")</f>
        <v/>
      </c>
      <c r="R238" s="318" t="str">
        <f t="array" ref="R238">IFERROR(INDEX($Q$3:$U$89, SMALL(IF($P$3:$P$89="○", ROW($P$3:$P$89)-ROW($P$3)+1), ROW(B134)), COLUMNS($Q$3:R136)), "")</f>
        <v/>
      </c>
      <c r="S238" s="318" t="str">
        <f t="array" ref="S238">IFERROR(INDEX($Q$3:$U$89, SMALL(IF($P$3:$P$89="○", ROW($P$3:$P$89)-ROW($P$3)+1), ROW(C134)), COLUMNS($Q$3:S136)), "")</f>
        <v/>
      </c>
      <c r="T238" s="318" t="str">
        <f t="array" ref="T238">IFERROR(INDEX($Q$3:$U$89, SMALL(IF($P$3:$P$89="○", ROW($P$3:$P$89)-ROW($P$3)+1), ROW(D134)), COLUMNS($Q$3:T136)), "")</f>
        <v/>
      </c>
      <c r="U238" s="318" t="str">
        <f t="array" ref="U238">IFERROR(INDEX($Q$3:$U$89, SMALL(IF($P$3:$P$89="○", ROW($P$3:$P$89)-ROW($P$3)+1), ROW(E134)), COLUMNS($Q$3:U136)), "")</f>
        <v/>
      </c>
    </row>
    <row r="239" spans="17:21">
      <c r="Q239" s="318" t="str">
        <f t="array" ref="Q239">IFERROR(INDEX($Q$3:$U$89, SMALL(IF($P$3:$P$89="○", ROW($P$3:$P$89)-ROW($P$3)+1), ROW(A135)), COLUMNS($Q$3:Q137)), "")</f>
        <v/>
      </c>
      <c r="R239" s="318" t="str">
        <f t="array" ref="R239">IFERROR(INDEX($Q$3:$U$89, SMALL(IF($P$3:$P$89="○", ROW($P$3:$P$89)-ROW($P$3)+1), ROW(B135)), COLUMNS($Q$3:R137)), "")</f>
        <v/>
      </c>
      <c r="S239" s="318" t="str">
        <f t="array" ref="S239">IFERROR(INDEX($Q$3:$U$89, SMALL(IF($P$3:$P$89="○", ROW($P$3:$P$89)-ROW($P$3)+1), ROW(C135)), COLUMNS($Q$3:S137)), "")</f>
        <v/>
      </c>
      <c r="T239" s="318" t="str">
        <f t="array" ref="T239">IFERROR(INDEX($Q$3:$U$89, SMALL(IF($P$3:$P$89="○", ROW($P$3:$P$89)-ROW($P$3)+1), ROW(D135)), COLUMNS($Q$3:T137)), "")</f>
        <v/>
      </c>
      <c r="U239" s="318" t="str">
        <f t="array" ref="U239">IFERROR(INDEX($Q$3:$U$89, SMALL(IF($P$3:$P$89="○", ROW($P$3:$P$89)-ROW($P$3)+1), ROW(E135)), COLUMNS($Q$3:U137)), "")</f>
        <v/>
      </c>
    </row>
    <row r="240" spans="17:21">
      <c r="Q240" s="318" t="str">
        <f t="array" ref="Q240">IFERROR(INDEX($Q$3:$U$89, SMALL(IF($P$3:$P$89="○", ROW($P$3:$P$89)-ROW($P$3)+1), ROW(A136)), COLUMNS($Q$3:Q138)), "")</f>
        <v/>
      </c>
      <c r="R240" s="318" t="str">
        <f t="array" ref="R240">IFERROR(INDEX($Q$3:$U$89, SMALL(IF($P$3:$P$89="○", ROW($P$3:$P$89)-ROW($P$3)+1), ROW(B136)), COLUMNS($Q$3:R138)), "")</f>
        <v/>
      </c>
      <c r="S240" s="318" t="str">
        <f t="array" ref="S240">IFERROR(INDEX($Q$3:$U$89, SMALL(IF($P$3:$P$89="○", ROW($P$3:$P$89)-ROW($P$3)+1), ROW(C136)), COLUMNS($Q$3:S138)), "")</f>
        <v/>
      </c>
      <c r="T240" s="318" t="str">
        <f t="array" ref="T240">IFERROR(INDEX($Q$3:$U$89, SMALL(IF($P$3:$P$89="○", ROW($P$3:$P$89)-ROW($P$3)+1), ROW(D136)), COLUMNS($Q$3:T138)), "")</f>
        <v/>
      </c>
      <c r="U240" s="318" t="str">
        <f t="array" ref="U240">IFERROR(INDEX($Q$3:$U$89, SMALL(IF($P$3:$P$89="○", ROW($P$3:$P$89)-ROW($P$3)+1), ROW(E136)), COLUMNS($Q$3:U138)), "")</f>
        <v/>
      </c>
    </row>
    <row r="241" spans="17:21">
      <c r="Q241" s="318" t="str">
        <f t="array" ref="Q241">IFERROR(INDEX($Q$3:$U$89, SMALL(IF($P$3:$P$89="○", ROW($P$3:$P$89)-ROW($P$3)+1), ROW(A137)), COLUMNS($Q$3:Q139)), "")</f>
        <v/>
      </c>
      <c r="R241" s="318" t="str">
        <f t="array" ref="R241">IFERROR(INDEX($Q$3:$U$89, SMALL(IF($P$3:$P$89="○", ROW($P$3:$P$89)-ROW($P$3)+1), ROW(B137)), COLUMNS($Q$3:R139)), "")</f>
        <v/>
      </c>
      <c r="S241" s="318" t="str">
        <f t="array" ref="S241">IFERROR(INDEX($Q$3:$U$89, SMALL(IF($P$3:$P$89="○", ROW($P$3:$P$89)-ROW($P$3)+1), ROW(C137)), COLUMNS($Q$3:S139)), "")</f>
        <v/>
      </c>
      <c r="T241" s="318" t="str">
        <f t="array" ref="T241">IFERROR(INDEX($Q$3:$U$89, SMALL(IF($P$3:$P$89="○", ROW($P$3:$P$89)-ROW($P$3)+1), ROW(D137)), COLUMNS($Q$3:T139)), "")</f>
        <v/>
      </c>
      <c r="U241" s="318" t="str">
        <f t="array" ref="U241">IFERROR(INDEX($Q$3:$U$89, SMALL(IF($P$3:$P$89="○", ROW($P$3:$P$89)-ROW($P$3)+1), ROW(E137)), COLUMNS($Q$3:U139)), "")</f>
        <v/>
      </c>
    </row>
    <row r="242" spans="17:21">
      <c r="Q242" s="318" t="str">
        <f t="array" ref="Q242">IFERROR(INDEX($Q$3:$U$89, SMALL(IF($P$3:$P$89="○", ROW($P$3:$P$89)-ROW($P$3)+1), ROW(A138)), COLUMNS($Q$3:Q140)), "")</f>
        <v/>
      </c>
      <c r="R242" s="318" t="str">
        <f t="array" ref="R242">IFERROR(INDEX($Q$3:$U$89, SMALL(IF($P$3:$P$89="○", ROW($P$3:$P$89)-ROW($P$3)+1), ROW(B138)), COLUMNS($Q$3:R140)), "")</f>
        <v/>
      </c>
      <c r="S242" s="318" t="str">
        <f t="array" ref="S242">IFERROR(INDEX($Q$3:$U$89, SMALL(IF($P$3:$P$89="○", ROW($P$3:$P$89)-ROW($P$3)+1), ROW(C138)), COLUMNS($Q$3:S140)), "")</f>
        <v/>
      </c>
      <c r="T242" s="318" t="str">
        <f t="array" ref="T242">IFERROR(INDEX($Q$3:$U$89, SMALL(IF($P$3:$P$89="○", ROW($P$3:$P$89)-ROW($P$3)+1), ROW(D138)), COLUMNS($Q$3:T140)), "")</f>
        <v/>
      </c>
      <c r="U242" s="318" t="str">
        <f t="array" ref="U242">IFERROR(INDEX($Q$3:$U$89, SMALL(IF($P$3:$P$89="○", ROW($P$3:$P$89)-ROW($P$3)+1), ROW(E138)), COLUMNS($Q$3:U140)), "")</f>
        <v/>
      </c>
    </row>
    <row r="243" spans="17:21">
      <c r="Q243" s="318" t="str">
        <f t="array" ref="Q243">IFERROR(INDEX($Q$3:$U$89, SMALL(IF($P$3:$P$89="○", ROW($P$3:$P$89)-ROW($P$3)+1), ROW(A139)), COLUMNS($Q$3:Q141)), "")</f>
        <v/>
      </c>
      <c r="R243" s="318" t="str">
        <f t="array" ref="R243">IFERROR(INDEX($Q$3:$U$89, SMALL(IF($P$3:$P$89="○", ROW($P$3:$P$89)-ROW($P$3)+1), ROW(B139)), COLUMNS($Q$3:R141)), "")</f>
        <v/>
      </c>
      <c r="S243" s="318" t="str">
        <f t="array" ref="S243">IFERROR(INDEX($Q$3:$U$89, SMALL(IF($P$3:$P$89="○", ROW($P$3:$P$89)-ROW($P$3)+1), ROW(C139)), COLUMNS($Q$3:S141)), "")</f>
        <v/>
      </c>
      <c r="T243" s="318" t="str">
        <f t="array" ref="T243">IFERROR(INDEX($Q$3:$U$89, SMALL(IF($P$3:$P$89="○", ROW($P$3:$P$89)-ROW($P$3)+1), ROW(D139)), COLUMNS($Q$3:T141)), "")</f>
        <v/>
      </c>
      <c r="U243" s="318" t="str">
        <f t="array" ref="U243">IFERROR(INDEX($Q$3:$U$89, SMALL(IF($P$3:$P$89="○", ROW($P$3:$P$89)-ROW($P$3)+1), ROW(E139)), COLUMNS($Q$3:U141)), "")</f>
        <v/>
      </c>
    </row>
    <row r="244" spans="17:21">
      <c r="Q244" s="318" t="str">
        <f t="array" ref="Q244">IFERROR(INDEX($Q$3:$U$89, SMALL(IF($P$3:$P$89="○", ROW($P$3:$P$89)-ROW($P$3)+1), ROW(A140)), COLUMNS($Q$3:Q142)), "")</f>
        <v/>
      </c>
      <c r="R244" s="318" t="str">
        <f t="array" ref="R244">IFERROR(INDEX($Q$3:$U$89, SMALL(IF($P$3:$P$89="○", ROW($P$3:$P$89)-ROW($P$3)+1), ROW(B140)), COLUMNS($Q$3:R142)), "")</f>
        <v/>
      </c>
      <c r="S244" s="318" t="str">
        <f t="array" ref="S244">IFERROR(INDEX($Q$3:$U$89, SMALL(IF($P$3:$P$89="○", ROW($P$3:$P$89)-ROW($P$3)+1), ROW(C140)), COLUMNS($Q$3:S142)), "")</f>
        <v/>
      </c>
      <c r="T244" s="318" t="str">
        <f t="array" ref="T244">IFERROR(INDEX($Q$3:$U$89, SMALL(IF($P$3:$P$89="○", ROW($P$3:$P$89)-ROW($P$3)+1), ROW(D140)), COLUMNS($Q$3:T142)), "")</f>
        <v/>
      </c>
      <c r="U244" s="318" t="str">
        <f t="array" ref="U244">IFERROR(INDEX($Q$3:$U$89, SMALL(IF($P$3:$P$89="○", ROW($P$3:$P$89)-ROW($P$3)+1), ROW(E140)), COLUMNS($Q$3:U142)), "")</f>
        <v/>
      </c>
    </row>
    <row r="245" spans="17:21">
      <c r="Q245" s="318" t="str">
        <f t="array" ref="Q245">IFERROR(INDEX($Q$3:$U$89, SMALL(IF($P$3:$P$89="○", ROW($P$3:$P$89)-ROW($P$3)+1), ROW(A141)), COLUMNS($Q$3:Q143)), "")</f>
        <v/>
      </c>
      <c r="R245" s="318" t="str">
        <f t="array" ref="R245">IFERROR(INDEX($Q$3:$U$89, SMALL(IF($P$3:$P$89="○", ROW($P$3:$P$89)-ROW($P$3)+1), ROW(B141)), COLUMNS($Q$3:R143)), "")</f>
        <v/>
      </c>
      <c r="S245" s="318" t="str">
        <f t="array" ref="S245">IFERROR(INDEX($Q$3:$U$89, SMALL(IF($P$3:$P$89="○", ROW($P$3:$P$89)-ROW($P$3)+1), ROW(C141)), COLUMNS($Q$3:S143)), "")</f>
        <v/>
      </c>
      <c r="T245" s="318" t="str">
        <f t="array" ref="T245">IFERROR(INDEX($Q$3:$U$89, SMALL(IF($P$3:$P$89="○", ROW($P$3:$P$89)-ROW($P$3)+1), ROW(D141)), COLUMNS($Q$3:T143)), "")</f>
        <v/>
      </c>
      <c r="U245" s="318" t="str">
        <f t="array" ref="U245">IFERROR(INDEX($Q$3:$U$89, SMALL(IF($P$3:$P$89="○", ROW($P$3:$P$89)-ROW($P$3)+1), ROW(E141)), COLUMNS($Q$3:U143)), "")</f>
        <v/>
      </c>
    </row>
  </sheetData>
  <mergeCells count="8">
    <mergeCell ref="C17:G17"/>
    <mergeCell ref="X21:Z22"/>
    <mergeCell ref="A1:N1"/>
    <mergeCell ref="Q1:U1"/>
    <mergeCell ref="V1:V2"/>
    <mergeCell ref="W1:W2"/>
    <mergeCell ref="F2:J2"/>
    <mergeCell ref="S2:T2"/>
  </mergeCells>
  <phoneticPr fontId="3"/>
  <pageMargins left="0.70866141732283472" right="0.70866141732283472" top="0.74803149606299213" bottom="0.74803149606299213" header="0.31496062992125984" footer="0.31496062992125984"/>
  <pageSetup paperSize="9" scale="12" fitToWidth="0" orientation="landscape" r:id="rId1"/>
  <colBreaks count="1" manualBreakCount="1">
    <brk id="16" max="7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32</vt:i4>
      </vt:variant>
    </vt:vector>
  </HeadingPairs>
  <TitlesOfParts>
    <vt:vector size="36" baseType="lpstr">
      <vt:lpstr>活動計画書</vt:lpstr>
      <vt:lpstr>活動計画書　記入例</vt:lpstr>
      <vt:lpstr>活動実施項目一覧表</vt:lpstr>
      <vt:lpstr>【選択肢】</vt:lpstr>
      <vt:lpstr>a</vt:lpstr>
      <vt:lpstr>【選択肢】!A.■か□</vt:lpstr>
      <vt:lpstr>【選択肢】!B.○か空白</vt:lpstr>
      <vt:lpstr>【選択肢】!Ｃ1.計画欄</vt:lpstr>
      <vt:lpstr>【選択肢】!Ｃ2.実施欄</vt:lpstr>
      <vt:lpstr>【選択肢】!D.農村環境保全活動のテーマ</vt:lpstr>
      <vt:lpstr>【選択肢】!E.高度な保全活動</vt:lpstr>
      <vt:lpstr>【選択肢】!F.施設</vt:lpstr>
      <vt:lpstr>F.施設選択</vt:lpstr>
      <vt:lpstr>【選択肢】!G.単位</vt:lpstr>
      <vt:lpstr>【選択肢】!H1.構成員一覧の分類_農業者</vt:lpstr>
      <vt:lpstr>【選択肢】!H2.構成員一覧の分類_農業者以外個人</vt:lpstr>
      <vt:lpstr>H2.構成員一覧の分類_農業者以外団体</vt:lpstr>
      <vt:lpstr>【選択肢】!H3.構成員一覧の分類_農業者以外団体</vt:lpstr>
      <vt:lpstr>【選択肢】!I</vt:lpstr>
      <vt:lpstr>Ｉ.金銭出納簿の区分</vt:lpstr>
      <vt:lpstr>J</vt:lpstr>
      <vt:lpstr>【選択肢】!Ｊ.金銭出納簿の収支の分類</vt:lpstr>
      <vt:lpstr>K.農村環境保全活動</vt:lpstr>
      <vt:lpstr>【選択肢】!N.月</vt:lpstr>
      <vt:lpstr>【選択肢】!O.環境負荷低減の取組</vt:lpstr>
      <vt:lpstr>活動計画書!Print_Area</vt:lpstr>
      <vt:lpstr>'活動計画書　記入例'!Print_Area</vt:lpstr>
      <vt:lpstr>ため池</vt:lpstr>
      <vt:lpstr>夏期湛水</vt:lpstr>
      <vt:lpstr>江の設置_作溝実施</vt:lpstr>
      <vt:lpstr>江の設置_作溝未実施</vt:lpstr>
      <vt:lpstr>水路</vt:lpstr>
      <vt:lpstr>中干し延期</vt:lpstr>
      <vt:lpstr>長期中干し</vt:lpstr>
      <vt:lpstr>冬期湛水</vt:lpstr>
      <vt:lpstr>農道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Marugoto02</dc:creator>
  <cp:lastModifiedBy>Marugoto02</cp:lastModifiedBy>
  <cp:lastPrinted>2025-06-23T05:51:59Z</cp:lastPrinted>
  <dcterms:created xsi:type="dcterms:W3CDTF">2025-05-27T02:37:22Z</dcterms:created>
  <dcterms:modified xsi:type="dcterms:W3CDTF">2025-06-23T23:57:17Z</dcterms:modified>
</cp:coreProperties>
</file>