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C:\Users\cj10n0639\Desktop\"/>
    </mc:Choice>
  </mc:AlternateContent>
  <xr:revisionPtr revIDLastSave="0" documentId="13_ncr:1_{DA29AD99-6B09-4959-B609-80ECA48ADED7}" xr6:coauthVersionLast="36" xr6:coauthVersionMax="36" xr10:uidLastSave="{00000000-0000-0000-0000-000000000000}"/>
  <bookViews>
    <workbookView xWindow="-120" yWindow="-120" windowWidth="19440" windowHeight="15600" tabRatio="825" firstSheet="4" activeTab="4" xr2:uid="{00000000-000D-0000-FFFF-FFFF00000000}"/>
  </bookViews>
  <sheets>
    <sheet name="はじめに（PC）" sheetId="34" state="hidden" r:id="rId1"/>
    <sheet name="様式第1-1号" sheetId="6" state="hidden" r:id="rId2"/>
    <sheet name="様式第1-2号" sheetId="8" state="hidden" r:id="rId3"/>
    <sheet name="様式第1-3号" sheetId="24" state="hidden" r:id="rId4"/>
    <sheet name="活動記録" sheetId="44" r:id="rId5"/>
    <sheet name="活動記録 記入例" sheetId="62" r:id="rId6"/>
    <sheet name="報告書" sheetId="2" state="hidden" r:id="rId7"/>
    <sheet name="活動実施項目一覧表" sheetId="61" r:id="rId8"/>
    <sheet name="【選択肢】" sheetId="30" state="hidden" r:id="rId9"/>
  </sheets>
  <definedNames>
    <definedName name="_xlnm._FilterDatabase" localSheetId="6" hidden="1">報告書!#REF!</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【選択肢】!$D$3:$D$6</definedName>
    <definedName name="E.高度な保全活動">【選択肢】!$E$3:$E$11</definedName>
    <definedName name="F.施設">【選択肢】!$F$3:$F$6</definedName>
    <definedName name="G.単位">【選択肢】!$G$3:$G$4</definedName>
    <definedName name="H1.構成員一覧の分類_農業者">【選択肢】!$H$3:$H$6</definedName>
    <definedName name="H2.構成員一覧の分類_農業者以外個人">【選択肢】!$H$7</definedName>
    <definedName name="H3.構成員一覧の分類_農業者以外団体">【選択肢】!$H$8:$H$15</definedName>
    <definedName name="Ｉ.金銭出納簿の区分">【選択肢】!$I$3:$I$4</definedName>
    <definedName name="Ｊ.金銭出納簿の収支の分類">【選択肢】!$J$3:$J$10</definedName>
    <definedName name="K.農村環境保全活動">【選択肢】!$Q$44:$Q$64</definedName>
    <definedName name="L.増進活動">【選択肢】!$R$57:$R$64</definedName>
    <definedName name="M.長寿命化">【選択肢】!$S$66:$S$71</definedName>
    <definedName name="_xlnm.Print_Area" localSheetId="8">【選択肢】!$K$1:$T$85</definedName>
    <definedName name="_xlnm.Print_Area" localSheetId="0">'はじめに（PC）'!$A$1:$E$50</definedName>
    <definedName name="_xlnm.Print_Area" localSheetId="4">活動記録!$B$1:$Q$38</definedName>
    <definedName name="_xlnm.Print_Area" localSheetId="5">'活動記録 記入例'!$A$1:$Q$34</definedName>
    <definedName name="_xlnm.Print_Area" localSheetId="7">活動実施項目一覧表!$A$1:$G$65</definedName>
    <definedName name="_xlnm.Print_Area" localSheetId="6">報告書!$A$1:$V$154</definedName>
    <definedName name="_xlnm.Print_Area" localSheetId="1">'様式第1-1号'!$A$1:$F$22</definedName>
    <definedName name="_xlnm.Print_Area" localSheetId="2">'様式第1-2号'!$A$1:$G$47</definedName>
    <definedName name="_xlnm.Print_Area" localSheetId="3">'様式第1-3号'!$A$1:$O$70</definedName>
    <definedName name="_xlnm.Print_Titles" localSheetId="4">活動記録!$5:$7</definedName>
    <definedName name="_xlnm.Print_Titles" localSheetId="5">'活動記録 記入例'!$5:$7</definedName>
  </definedNames>
  <calcPr calcId="191029"/>
</workbook>
</file>

<file path=xl/calcChain.xml><?xml version="1.0" encoding="utf-8"?>
<calcChain xmlns="http://schemas.openxmlformats.org/spreadsheetml/2006/main">
  <c r="P31" i="44" l="1"/>
  <c r="O31" i="44"/>
  <c r="N31" i="44"/>
  <c r="G31" i="44"/>
  <c r="P28" i="44"/>
  <c r="O28" i="44"/>
  <c r="N28" i="44"/>
  <c r="G28" i="44"/>
  <c r="P27" i="44"/>
  <c r="O27" i="44"/>
  <c r="N27" i="44"/>
  <c r="G27" i="44"/>
  <c r="P26" i="44"/>
  <c r="O26" i="44"/>
  <c r="N26" i="44"/>
  <c r="G26" i="44"/>
  <c r="P25" i="44"/>
  <c r="O25" i="44"/>
  <c r="N25" i="44"/>
  <c r="G25" i="44"/>
  <c r="P24" i="44"/>
  <c r="O24" i="44"/>
  <c r="N24" i="44"/>
  <c r="G24" i="44"/>
  <c r="E105" i="2" l="1"/>
  <c r="E108" i="2"/>
  <c r="E109" i="2"/>
  <c r="E107" i="2"/>
  <c r="F34" i="62"/>
  <c r="E34" i="62"/>
  <c r="G34" i="62" s="1"/>
  <c r="P30" i="62"/>
  <c r="O30" i="62"/>
  <c r="N30" i="62"/>
  <c r="G30" i="62"/>
  <c r="P29" i="62"/>
  <c r="O29" i="62"/>
  <c r="N29" i="62"/>
  <c r="G29" i="62"/>
  <c r="P28" i="62"/>
  <c r="O28" i="62"/>
  <c r="N28" i="62"/>
  <c r="G28" i="62"/>
  <c r="P27" i="62"/>
  <c r="O27" i="62"/>
  <c r="N27" i="62"/>
  <c r="G27" i="62"/>
  <c r="P26" i="62"/>
  <c r="O26" i="62"/>
  <c r="N26" i="62"/>
  <c r="G26" i="62"/>
  <c r="P25" i="62"/>
  <c r="O25" i="62"/>
  <c r="N25" i="62"/>
  <c r="G25" i="62"/>
  <c r="P24" i="62"/>
  <c r="O24" i="62"/>
  <c r="N24" i="62"/>
  <c r="G24" i="62"/>
  <c r="P23" i="62"/>
  <c r="O23" i="62"/>
  <c r="N23" i="62"/>
  <c r="G23" i="62"/>
  <c r="P22" i="62"/>
  <c r="O22" i="62"/>
  <c r="N22" i="62"/>
  <c r="G22" i="62"/>
  <c r="P21" i="62"/>
  <c r="O21" i="62"/>
  <c r="N21" i="62"/>
  <c r="G21" i="62"/>
  <c r="P20" i="62"/>
  <c r="O20" i="62"/>
  <c r="N20" i="62"/>
  <c r="G20" i="62"/>
  <c r="P19" i="62"/>
  <c r="O19" i="62"/>
  <c r="N19" i="62"/>
  <c r="G19" i="62"/>
  <c r="P18" i="62"/>
  <c r="O18" i="62"/>
  <c r="N18" i="62"/>
  <c r="G18" i="62"/>
  <c r="P17" i="62"/>
  <c r="O17" i="62"/>
  <c r="N17" i="62"/>
  <c r="G17" i="62"/>
  <c r="P16" i="62"/>
  <c r="O16" i="62"/>
  <c r="N16" i="62"/>
  <c r="G16" i="62"/>
  <c r="P15" i="62"/>
  <c r="O15" i="62"/>
  <c r="N15" i="62"/>
  <c r="G15" i="62"/>
  <c r="P14" i="62"/>
  <c r="O14" i="62"/>
  <c r="N14" i="62"/>
  <c r="G14" i="62"/>
  <c r="P13" i="62"/>
  <c r="O13" i="62"/>
  <c r="N13" i="62"/>
  <c r="G13" i="62"/>
  <c r="P12" i="62"/>
  <c r="O12" i="62"/>
  <c r="N12" i="62"/>
  <c r="G12" i="62"/>
  <c r="P11" i="62"/>
  <c r="O11" i="62"/>
  <c r="N11" i="62"/>
  <c r="G11" i="62"/>
  <c r="P10" i="62"/>
  <c r="O10" i="62"/>
  <c r="G10" i="62"/>
  <c r="P9" i="62"/>
  <c r="O9" i="62"/>
  <c r="N9" i="62"/>
  <c r="G9" i="62"/>
  <c r="P8" i="62"/>
  <c r="O8" i="62"/>
  <c r="N8" i="62"/>
  <c r="G8" i="62"/>
  <c r="Q2" i="62"/>
  <c r="P15" i="44"/>
  <c r="O15" i="44"/>
  <c r="N15" i="44"/>
  <c r="G15" i="44"/>
  <c r="P14" i="44"/>
  <c r="O14" i="44"/>
  <c r="N14" i="44"/>
  <c r="G14" i="44"/>
  <c r="P13" i="44"/>
  <c r="O13" i="44"/>
  <c r="N13" i="44"/>
  <c r="G13" i="44"/>
  <c r="P12" i="44"/>
  <c r="O12" i="44"/>
  <c r="N12" i="44"/>
  <c r="G12" i="44"/>
  <c r="P29" i="44"/>
  <c r="O29" i="44"/>
  <c r="N29" i="44"/>
  <c r="G29" i="44"/>
  <c r="P23" i="44"/>
  <c r="O23" i="44"/>
  <c r="N23" i="44"/>
  <c r="G23" i="44"/>
  <c r="P22" i="44"/>
  <c r="O22" i="44"/>
  <c r="N22" i="44"/>
  <c r="G22" i="44"/>
  <c r="P10" i="44"/>
  <c r="O10" i="44"/>
  <c r="G10" i="44"/>
  <c r="P11" i="44"/>
  <c r="O11" i="44"/>
  <c r="N11" i="44"/>
  <c r="G11" i="44"/>
  <c r="P73" i="30"/>
  <c r="P74" i="30"/>
  <c r="P75" i="30"/>
  <c r="P76" i="30"/>
  <c r="P77" i="30"/>
  <c r="P78" i="30"/>
  <c r="P79" i="30"/>
  <c r="P72" i="30"/>
  <c r="O109" i="2" l="1"/>
  <c r="N109" i="2"/>
  <c r="P47" i="30"/>
  <c r="N8" i="44" l="1"/>
  <c r="E6" i="6"/>
  <c r="F6" i="8"/>
  <c r="P32" i="44" l="1"/>
  <c r="O32" i="44"/>
  <c r="N32" i="44"/>
  <c r="G32" i="44"/>
  <c r="N111" i="2" l="1"/>
  <c r="N92" i="2"/>
  <c r="O92" i="2" s="1"/>
  <c r="N91" i="2"/>
  <c r="N90" i="2"/>
  <c r="N89" i="2"/>
  <c r="N88" i="2"/>
  <c r="N100" i="2"/>
  <c r="A3" i="6"/>
  <c r="M2" i="24" l="1"/>
  <c r="N84" i="2" l="1"/>
  <c r="N83" i="2"/>
  <c r="N82" i="2"/>
  <c r="L44" i="24" l="1"/>
  <c r="C3" i="2" l="1"/>
  <c r="E38" i="44" l="1"/>
  <c r="G136" i="2" l="1"/>
  <c r="P17" i="44"/>
  <c r="P16" i="44"/>
  <c r="P30" i="44"/>
  <c r="P20" i="44"/>
  <c r="P34" i="44"/>
  <c r="P19" i="44"/>
  <c r="P18" i="44"/>
  <c r="P9" i="44"/>
  <c r="P8" i="44"/>
  <c r="O34" i="44"/>
  <c r="O33" i="44"/>
  <c r="O30" i="44"/>
  <c r="O16" i="44"/>
  <c r="O21" i="44"/>
  <c r="O20" i="44"/>
  <c r="O19" i="44"/>
  <c r="O18" i="44"/>
  <c r="O17" i="44"/>
  <c r="O9" i="44"/>
  <c r="O8" i="44"/>
  <c r="N19" i="44"/>
  <c r="N20" i="44"/>
  <c r="N34" i="44"/>
  <c r="N30" i="44"/>
  <c r="N16" i="44"/>
  <c r="N21" i="44"/>
  <c r="N33" i="44"/>
  <c r="N18" i="44"/>
  <c r="N17" i="44"/>
  <c r="N9" i="44"/>
  <c r="P33" i="44" l="1"/>
  <c r="P21" i="44"/>
  <c r="P6" i="2" l="1"/>
  <c r="P5" i="2"/>
  <c r="N71" i="2" l="1"/>
  <c r="N68" i="2"/>
  <c r="N122" i="2"/>
  <c r="G84" i="2"/>
  <c r="G17" i="44"/>
  <c r="G34" i="44"/>
  <c r="G9" i="44"/>
  <c r="L46" i="24"/>
  <c r="B65" i="24" s="1"/>
  <c r="L47" i="24"/>
  <c r="L45" i="24"/>
  <c r="F10" i="24"/>
  <c r="P71" i="30"/>
  <c r="P70" i="30"/>
  <c r="P69" i="30"/>
  <c r="P68" i="30"/>
  <c r="P67" i="30"/>
  <c r="P66" i="30"/>
  <c r="P65" i="30"/>
  <c r="P64" i="30"/>
  <c r="P63" i="30"/>
  <c r="P62" i="30"/>
  <c r="P61" i="30"/>
  <c r="P60" i="30"/>
  <c r="P59" i="30"/>
  <c r="P58" i="30"/>
  <c r="P57" i="30"/>
  <c r="P56" i="30"/>
  <c r="P55" i="30"/>
  <c r="P54" i="30"/>
  <c r="P53" i="30"/>
  <c r="P52" i="30"/>
  <c r="P51" i="30"/>
  <c r="P50" i="30"/>
  <c r="P49" i="30"/>
  <c r="P48" i="30"/>
  <c r="P46" i="30"/>
  <c r="P45" i="30"/>
  <c r="P44" i="30"/>
  <c r="P43" i="30"/>
  <c r="P42" i="30"/>
  <c r="P41" i="30"/>
  <c r="P40" i="30"/>
  <c r="P39" i="30"/>
  <c r="P38" i="30"/>
  <c r="P37" i="30"/>
  <c r="P36" i="30"/>
  <c r="P35" i="30"/>
  <c r="P34" i="30"/>
  <c r="P33" i="30"/>
  <c r="P32" i="30"/>
  <c r="P31" i="30"/>
  <c r="P30" i="30"/>
  <c r="P29" i="30"/>
  <c r="P28" i="30"/>
  <c r="P27" i="30"/>
  <c r="P26" i="30"/>
  <c r="P25" i="30"/>
  <c r="P24" i="30"/>
  <c r="P23" i="30"/>
  <c r="P22" i="30"/>
  <c r="P21" i="30"/>
  <c r="P20" i="30"/>
  <c r="P19" i="30"/>
  <c r="P18" i="30"/>
  <c r="P17" i="30"/>
  <c r="P16" i="30"/>
  <c r="P15" i="30"/>
  <c r="P14" i="30"/>
  <c r="P13" i="30"/>
  <c r="P12" i="30"/>
  <c r="P11" i="30"/>
  <c r="P10" i="30"/>
  <c r="P9" i="30"/>
  <c r="P8" i="30"/>
  <c r="P7" i="30"/>
  <c r="P6" i="30"/>
  <c r="N101" i="2"/>
  <c r="N102" i="2"/>
  <c r="O102" i="2" s="1"/>
  <c r="N103" i="2"/>
  <c r="O103" i="2" s="1"/>
  <c r="N104" i="2"/>
  <c r="O104" i="2" s="1"/>
  <c r="N61" i="2"/>
  <c r="N63" i="2"/>
  <c r="E106" i="2"/>
  <c r="F13" i="24"/>
  <c r="F7" i="24"/>
  <c r="E5" i="6"/>
  <c r="M146" i="2"/>
  <c r="O146" i="2" s="1"/>
  <c r="L146" i="2"/>
  <c r="R146" i="2" s="1"/>
  <c r="G146" i="2"/>
  <c r="D146" i="2"/>
  <c r="B146" i="2"/>
  <c r="N116" i="2"/>
  <c r="N117" i="2"/>
  <c r="N118" i="2"/>
  <c r="N119" i="2"/>
  <c r="N120" i="2"/>
  <c r="O120" i="2" s="1"/>
  <c r="N121" i="2"/>
  <c r="O121" i="2" s="1"/>
  <c r="N114" i="2"/>
  <c r="O114" i="2" s="1"/>
  <c r="N115" i="2"/>
  <c r="F38" i="44"/>
  <c r="G33" i="44"/>
  <c r="G30" i="44"/>
  <c r="G16" i="44"/>
  <c r="G21" i="44"/>
  <c r="G20" i="44"/>
  <c r="G19" i="44"/>
  <c r="G18" i="44"/>
  <c r="G8" i="44"/>
  <c r="L145" i="2"/>
  <c r="R145" i="2" s="1"/>
  <c r="L144" i="2"/>
  <c r="R144" i="2" s="1"/>
  <c r="L143" i="2"/>
  <c r="R143" i="2" s="1"/>
  <c r="L142" i="2"/>
  <c r="R142" i="2" s="1"/>
  <c r="L141" i="2"/>
  <c r="R141" i="2" s="1"/>
  <c r="L140" i="2"/>
  <c r="R140" i="2" s="1"/>
  <c r="N78" i="2"/>
  <c r="D138" i="2"/>
  <c r="D136" i="2"/>
  <c r="D137" i="2"/>
  <c r="L36" i="2"/>
  <c r="L35" i="2"/>
  <c r="L34" i="2"/>
  <c r="L33" i="2"/>
  <c r="L22" i="2"/>
  <c r="L20" i="2"/>
  <c r="L37" i="2"/>
  <c r="L31" i="2"/>
  <c r="L30" i="2"/>
  <c r="L29" i="2"/>
  <c r="L28" i="2"/>
  <c r="L21" i="2"/>
  <c r="L19" i="2"/>
  <c r="L136" i="2"/>
  <c r="R136" i="2" s="1"/>
  <c r="L137" i="2"/>
  <c r="R137" i="2" s="1"/>
  <c r="L138" i="2"/>
  <c r="R138" i="2" s="1"/>
  <c r="L139" i="2"/>
  <c r="R139" i="2" s="1"/>
  <c r="M137" i="2"/>
  <c r="S137" i="2" s="1"/>
  <c r="M138" i="2"/>
  <c r="S138" i="2" s="1"/>
  <c r="M139" i="2"/>
  <c r="Q139" i="2" s="1"/>
  <c r="M140" i="2"/>
  <c r="S140" i="2" s="1"/>
  <c r="M141" i="2"/>
  <c r="S141" i="2" s="1"/>
  <c r="M142" i="2"/>
  <c r="S142" i="2" s="1"/>
  <c r="M143" i="2"/>
  <c r="Q143" i="2" s="1"/>
  <c r="M144" i="2"/>
  <c r="Q144" i="2" s="1"/>
  <c r="M145" i="2"/>
  <c r="S145" i="2" s="1"/>
  <c r="M136" i="2"/>
  <c r="O136" i="2" s="1"/>
  <c r="D22" i="24"/>
  <c r="F5" i="8"/>
  <c r="N81" i="2"/>
  <c r="N80" i="2"/>
  <c r="N79" i="2"/>
  <c r="N66" i="2"/>
  <c r="N65" i="2"/>
  <c r="N57" i="2"/>
  <c r="N56" i="2"/>
  <c r="B145" i="2"/>
  <c r="B144" i="2"/>
  <c r="B143" i="2"/>
  <c r="B142" i="2"/>
  <c r="B141" i="2"/>
  <c r="B140" i="2"/>
  <c r="B139" i="2"/>
  <c r="B138" i="2"/>
  <c r="B137" i="2"/>
  <c r="D145" i="2"/>
  <c r="D144" i="2"/>
  <c r="D143" i="2"/>
  <c r="D142" i="2"/>
  <c r="D141" i="2"/>
  <c r="D140" i="2"/>
  <c r="D139" i="2"/>
  <c r="G145" i="2"/>
  <c r="G144" i="2"/>
  <c r="G143" i="2"/>
  <c r="G142" i="2"/>
  <c r="G141" i="2"/>
  <c r="G140" i="2"/>
  <c r="G139" i="2"/>
  <c r="G138" i="2"/>
  <c r="G137" i="2"/>
  <c r="B136" i="2"/>
  <c r="D21" i="24"/>
  <c r="D20" i="24"/>
  <c r="D19" i="24"/>
  <c r="L23" i="2" l="1"/>
  <c r="O59" i="2"/>
  <c r="O70" i="2"/>
  <c r="O94" i="2"/>
  <c r="O64" i="2"/>
  <c r="O73" i="2"/>
  <c r="O97" i="2"/>
  <c r="O74" i="2"/>
  <c r="O98" i="2"/>
  <c r="O67" i="2"/>
  <c r="O99" i="2"/>
  <c r="O122" i="2"/>
  <c r="L24" i="2"/>
  <c r="O15" i="2"/>
  <c r="O116" i="2"/>
  <c r="O115" i="2"/>
  <c r="O119" i="2"/>
  <c r="O118" i="2"/>
  <c r="O117" i="2"/>
  <c r="O89" i="2"/>
  <c r="O71" i="2"/>
  <c r="O56" i="2"/>
  <c r="O66" i="2"/>
  <c r="O91" i="2"/>
  <c r="O78" i="2"/>
  <c r="O106" i="2"/>
  <c r="O61" i="2"/>
  <c r="O72" i="2"/>
  <c r="O96" i="2"/>
  <c r="O90" i="2"/>
  <c r="O107" i="2"/>
  <c r="O69" i="2"/>
  <c r="O68" i="2"/>
  <c r="O57" i="2"/>
  <c r="O108" i="2"/>
  <c r="O100" i="2"/>
  <c r="O101" i="2"/>
  <c r="O88" i="2"/>
  <c r="O111" i="2"/>
  <c r="O65" i="2"/>
  <c r="O105" i="2"/>
  <c r="O79" i="2"/>
  <c r="O80" i="2"/>
  <c r="O84" i="2"/>
  <c r="O63" i="2"/>
  <c r="O82" i="2"/>
  <c r="O83" i="2"/>
  <c r="O81" i="2"/>
  <c r="G38" i="44"/>
  <c r="L39" i="2"/>
  <c r="L32" i="2"/>
  <c r="Q146" i="2"/>
  <c r="Q138" i="2"/>
  <c r="O144" i="2"/>
  <c r="L38" i="2"/>
  <c r="Q142" i="2"/>
  <c r="O140" i="2"/>
  <c r="N105" i="2"/>
  <c r="O139" i="2"/>
  <c r="S144" i="2"/>
  <c r="N106" i="2"/>
  <c r="O142" i="2"/>
  <c r="N107" i="2"/>
  <c r="S136" i="2"/>
  <c r="Q140" i="2"/>
  <c r="O138" i="2"/>
  <c r="Q136" i="2"/>
  <c r="Q137" i="2"/>
  <c r="Q145" i="2"/>
  <c r="Q141" i="2"/>
  <c r="N108" i="2"/>
  <c r="L27" i="2"/>
  <c r="Y141" i="2"/>
  <c r="Y140" i="2"/>
  <c r="O137" i="2"/>
  <c r="O143" i="2"/>
  <c r="O141" i="2"/>
  <c r="S139" i="2"/>
  <c r="O145" i="2"/>
  <c r="S143" i="2"/>
  <c r="S146" i="2"/>
  <c r="N45" i="24" l="1"/>
  <c r="L40" i="2"/>
</calcChain>
</file>

<file path=xl/sharedStrings.xml><?xml version="1.0" encoding="utf-8"?>
<sst xmlns="http://schemas.openxmlformats.org/spreadsheetml/2006/main" count="1091" uniqueCount="720">
  <si>
    <t>（様式第1－８号）</t>
    <rPh sb="3" eb="4">
      <t>ダイ</t>
    </rPh>
    <rPh sb="7" eb="8">
      <t>ゴウ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</si>
  <si>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</si>
  <si>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</si>
  <si>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</si>
  <si>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１．</t>
    <phoneticPr fontId="3"/>
  </si>
  <si>
    <t>利子等</t>
    <rPh sb="0" eb="2">
      <t>リシ</t>
    </rPh>
    <rPh sb="2" eb="3">
      <t>トウ</t>
    </rPh>
    <phoneticPr fontId="3"/>
  </si>
  <si>
    <t>２．</t>
    <phoneticPr fontId="3"/>
  </si>
  <si>
    <t>返還</t>
    <rPh sb="0" eb="2">
      <t>ヘンカン</t>
    </rPh>
    <phoneticPr fontId="3"/>
  </si>
  <si>
    <t>３．</t>
    <phoneticPr fontId="3"/>
  </si>
  <si>
    <t>　合　　　計</t>
    <rPh sb="1" eb="2">
      <t>ゴウ</t>
    </rPh>
    <rPh sb="5" eb="6">
      <t>ケイ</t>
    </rPh>
    <phoneticPr fontId="3"/>
  </si>
  <si>
    <t>日当</t>
    <rPh sb="0" eb="2">
      <t>ニットウ</t>
    </rPh>
    <phoneticPr fontId="3"/>
  </si>
  <si>
    <t>購入・リース費</t>
    <rPh sb="0" eb="2">
      <t>コウニュウ</t>
    </rPh>
    <rPh sb="6" eb="7">
      <t>ヒ</t>
    </rPh>
    <phoneticPr fontId="3"/>
  </si>
  <si>
    <t>外注費</t>
    <rPh sb="0" eb="3">
      <t>ガイチュウヒ</t>
    </rPh>
    <phoneticPr fontId="3"/>
  </si>
  <si>
    <t>その他</t>
    <rPh sb="2" eb="3">
      <t>ホカ</t>
    </rPh>
    <phoneticPr fontId="3"/>
  </si>
  <si>
    <t>活動項目</t>
    <rPh sb="0" eb="2">
      <t>カツドウ</t>
    </rPh>
    <rPh sb="2" eb="4">
      <t>コウモク</t>
    </rPh>
    <phoneticPr fontId="3"/>
  </si>
  <si>
    <t>計画</t>
    <rPh sb="0" eb="2">
      <t>ケイカク</t>
    </rPh>
    <phoneticPr fontId="3"/>
  </si>
  <si>
    <t>水路</t>
    <rPh sb="0" eb="2">
      <t>スイロ</t>
    </rPh>
    <phoneticPr fontId="3"/>
  </si>
  <si>
    <t>農道</t>
    <rPh sb="0" eb="2">
      <t>ノウドウ</t>
    </rPh>
    <phoneticPr fontId="3"/>
  </si>
  <si>
    <t>ため池</t>
    <rPh sb="2" eb="3">
      <t>イケ</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</si>
  <si>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</si>
  <si>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t>
    <phoneticPr fontId="3"/>
  </si>
  <si>
    <t>延べ数量</t>
    <rPh sb="0" eb="1">
      <t>ノ</t>
    </rPh>
    <rPh sb="2" eb="4">
      <t>スウリョウ</t>
    </rPh>
    <phoneticPr fontId="3"/>
  </si>
  <si>
    <t>活動内容</t>
    <rPh sb="0" eb="2">
      <t>カツドウ</t>
    </rPh>
    <rPh sb="2" eb="4">
      <t>ナイヨウ</t>
    </rPh>
    <phoneticPr fontId="3"/>
  </si>
  <si>
    <t>共通</t>
    <rPh sb="0" eb="2">
      <t>キョウツウ</t>
    </rPh>
    <phoneticPr fontId="3"/>
  </si>
  <si>
    <t>農用地</t>
    <phoneticPr fontId="3"/>
  </si>
  <si>
    <t>実践活動</t>
    <phoneticPr fontId="3"/>
  </si>
  <si>
    <t>合計</t>
    <rPh sb="0" eb="2">
      <t>ゴウケイ</t>
    </rPh>
    <phoneticPr fontId="3"/>
  </si>
  <si>
    <t>田</t>
    <rPh sb="0" eb="1">
      <t>タ</t>
    </rPh>
    <phoneticPr fontId="3"/>
  </si>
  <si>
    <t>草地</t>
    <rPh sb="0" eb="2">
      <t>クサチ</t>
    </rPh>
    <phoneticPr fontId="3"/>
  </si>
  <si>
    <t>畑</t>
    <rPh sb="0" eb="1">
      <t>ハタケ</t>
    </rPh>
    <phoneticPr fontId="3"/>
  </si>
  <si>
    <t>活動終了年度</t>
    <rPh sb="0" eb="2">
      <t>カツドウ</t>
    </rPh>
    <rPh sb="2" eb="4">
      <t>シュウリョウ</t>
    </rPh>
    <rPh sb="4" eb="6">
      <t>ネンド</t>
    </rPh>
    <phoneticPr fontId="3"/>
  </si>
  <si>
    <t>活動開始年度</t>
    <rPh sb="0" eb="2">
      <t>カツドウ</t>
    </rPh>
    <rPh sb="2" eb="4">
      <t>カイシ</t>
    </rPh>
    <rPh sb="4" eb="6">
      <t>ネンド</t>
    </rPh>
    <phoneticPr fontId="3"/>
  </si>
  <si>
    <t>Ⅰ．地区の概要</t>
    <rPh sb="2" eb="4">
      <t>チク</t>
    </rPh>
    <rPh sb="5" eb="7">
      <t>ガイヨウ</t>
    </rPh>
    <phoneticPr fontId="3"/>
  </si>
  <si>
    <t>組織名称</t>
    <rPh sb="0" eb="2">
      <t>ソシキ</t>
    </rPh>
    <rPh sb="2" eb="4">
      <t>メイショウ</t>
    </rPh>
    <phoneticPr fontId="3"/>
  </si>
  <si>
    <t>〇</t>
    <phoneticPr fontId="3"/>
  </si>
  <si>
    <t>計画</t>
    <rPh sb="0" eb="2">
      <t>ケイカク</t>
    </rPh>
    <phoneticPr fontId="3"/>
  </si>
  <si>
    <t>内容</t>
    <rPh sb="0" eb="2">
      <t>ナイヨウ</t>
    </rPh>
    <phoneticPr fontId="3"/>
  </si>
  <si>
    <t>（km,箇所）</t>
    <rPh sb="4" eb="6">
      <t>カショ</t>
    </rPh>
    <phoneticPr fontId="3"/>
  </si>
  <si>
    <t>施設区分</t>
    <rPh sb="0" eb="2">
      <t>シセツ</t>
    </rPh>
    <rPh sb="2" eb="4">
      <t>クブン</t>
    </rPh>
    <phoneticPr fontId="3"/>
  </si>
  <si>
    <t>多面的機能支払交付金に係る実施状況報告書</t>
  </si>
  <si>
    <t>○</t>
  </si>
  <si>
    <t>備　考</t>
    <rPh sb="0" eb="1">
      <t>ソナエ</t>
    </rPh>
    <rPh sb="2" eb="3">
      <t>コウ</t>
    </rPh>
    <phoneticPr fontId="3"/>
  </si>
  <si>
    <t>実施</t>
    <rPh sb="0" eb="2">
      <t>ジッシ</t>
    </rPh>
    <phoneticPr fontId="3"/>
  </si>
  <si>
    <t>農地維持支払交付金の交付を受けずに活動を実施した場合も記入してください。</t>
    <rPh sb="17" eb="19">
      <t>カツドウ</t>
    </rPh>
    <phoneticPr fontId="3"/>
  </si>
  <si>
    <t>施設の軽微な補修</t>
    <rPh sb="0" eb="2">
      <t>シセツ</t>
    </rPh>
    <rPh sb="3" eb="5">
      <t>ケイビ</t>
    </rPh>
    <rPh sb="6" eb="8">
      <t>ホシュウ</t>
    </rPh>
    <phoneticPr fontId="3"/>
  </si>
  <si>
    <t>地域資源の基礎的な保全活動</t>
    <rPh sb="0" eb="2">
      <t>チイキ</t>
    </rPh>
    <rPh sb="2" eb="4">
      <t>シゲン</t>
    </rPh>
    <rPh sb="5" eb="8">
      <t>キソテキ</t>
    </rPh>
    <rPh sb="9" eb="11">
      <t>ホゼン</t>
    </rPh>
    <rPh sb="11" eb="13">
      <t>カツドウ</t>
    </rPh>
    <phoneticPr fontId="3"/>
  </si>
  <si>
    <t>実績</t>
    <rPh sb="0" eb="2">
      <t>ジッセキ</t>
    </rPh>
    <phoneticPr fontId="3"/>
  </si>
  <si>
    <t>農地中間管理機構の借り受け</t>
    <rPh sb="0" eb="2">
      <t>ノウチ</t>
    </rPh>
    <rPh sb="2" eb="4">
      <t>チュウカン</t>
    </rPh>
    <rPh sb="4" eb="6">
      <t>カンリ</t>
    </rPh>
    <rPh sb="6" eb="8">
      <t>キコウ</t>
    </rPh>
    <rPh sb="9" eb="10">
      <t>カ</t>
    </rPh>
    <rPh sb="11" eb="12">
      <t>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</si>
  <si>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</si>
  <si>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開催日</t>
    <rPh sb="0" eb="3">
      <t>カイサイビ</t>
    </rPh>
    <phoneticPr fontId="3"/>
  </si>
  <si>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</si>
  <si>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</si>
  <si>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下記にあてはまる場合は○を記入してください。</t>
    <rPh sb="0" eb="2">
      <t>カキ</t>
    </rPh>
    <rPh sb="8" eb="10">
      <t>バアイ</t>
    </rPh>
    <rPh sb="13" eb="15">
      <t>キニュウ</t>
    </rPh>
    <phoneticPr fontId="3"/>
  </si>
  <si>
    <t>（別添）</t>
    <rPh sb="1" eb="3">
      <t>ベッテン</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</si>
  <si>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</si>
  <si>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3"/>
  </si>
  <si>
    <t>１　事業計画</t>
  </si>
  <si>
    <t>２　農業の有する多面的機能の発揮の促進に関する活動計画書</t>
  </si>
  <si>
    <t>３　その他</t>
  </si>
  <si>
    <t>記</t>
    <phoneticPr fontId="3"/>
  </si>
  <si>
    <t>　このことについて、農業の有する多面的機能の発揮の促進に関する法律（平成26年法律第78号）第７条第１項の規定に基づき、下記関係書類を添えて認定を申請する。</t>
    <phoneticPr fontId="13"/>
  </si>
  <si>
    <t>多面的機能発揮促進事業に関する計画</t>
    <rPh sb="9" eb="11">
      <t>ジギョウ</t>
    </rPh>
    <phoneticPr fontId="17"/>
  </si>
  <si>
    <t>１ 多面的機能発揮促進事業の目標</t>
    <phoneticPr fontId="17"/>
  </si>
  <si>
    <t>１．現況</t>
    <rPh sb="2" eb="4">
      <t>ゲンキョウ</t>
    </rPh>
    <phoneticPr fontId="17"/>
  </si>
  <si>
    <t>２．目標</t>
    <rPh sb="2" eb="4">
      <t>モクヒョウ</t>
    </rPh>
    <phoneticPr fontId="17"/>
  </si>
  <si>
    <t>２ 多面的機能発揮促進事業の内容</t>
    <phoneticPr fontId="17"/>
  </si>
  <si>
    <t>　　① 種類（実施するものに○を付すこと。）</t>
    <phoneticPr fontId="17"/>
  </si>
  <si>
    <t>　　② 実施区域</t>
    <phoneticPr fontId="17"/>
  </si>
  <si>
    <t>３ 多面的機能発揮促進事業の実施期間</t>
  </si>
  <si>
    <t>４ 農業者団体等の構成員に係る事項</t>
  </si>
  <si>
    <t>備考</t>
    <rPh sb="0" eb="2">
      <t>ビコウ</t>
    </rPh>
    <phoneticPr fontId="3"/>
  </si>
  <si>
    <t>農業者</t>
    <rPh sb="0" eb="3">
      <t>ノウギョウシャ</t>
    </rPh>
    <phoneticPr fontId="3"/>
  </si>
  <si>
    <t>対象組織名</t>
    <rPh sb="0" eb="2">
      <t>タイショウ</t>
    </rPh>
    <rPh sb="2" eb="5">
      <t>ソシキメイ</t>
    </rPh>
    <phoneticPr fontId="3"/>
  </si>
  <si>
    <t>計</t>
    <rPh sb="0" eb="1">
      <t>ケイ</t>
    </rPh>
    <phoneticPr fontId="3"/>
  </si>
  <si>
    <t>多面的機能の増進を図る活動</t>
    <rPh sb="0" eb="3">
      <t>タメンテキ</t>
    </rPh>
    <rPh sb="3" eb="5">
      <t>キノウ</t>
    </rPh>
    <rPh sb="6" eb="8">
      <t>ゾウシン</t>
    </rPh>
    <rPh sb="9" eb="10">
      <t>ハカ</t>
    </rPh>
    <rPh sb="11" eb="13">
      <t>カツドウ</t>
    </rPh>
    <phoneticPr fontId="3"/>
  </si>
  <si>
    <t>農業者以外</t>
    <rPh sb="0" eb="3">
      <t>ノウギョウシャ</t>
    </rPh>
    <rPh sb="3" eb="5">
      <t>イガイ</t>
    </rPh>
    <phoneticPr fontId="3"/>
  </si>
  <si>
    <t>所在地</t>
    <rPh sb="0" eb="3">
      <t>ショザイチ</t>
    </rPh>
    <phoneticPr fontId="3"/>
  </si>
  <si>
    <t>＜活動の計画＞</t>
    <rPh sb="1" eb="3">
      <t>カツドウ</t>
    </rPh>
    <rPh sb="4" eb="6">
      <t>ケイカク</t>
    </rPh>
    <phoneticPr fontId="3"/>
  </si>
  <si>
    <t>■</t>
    <phoneticPr fontId="3"/>
  </si>
  <si>
    <t>別紙１</t>
    <rPh sb="0" eb="2">
      <t>ベッシ</t>
    </rPh>
    <phoneticPr fontId="3"/>
  </si>
  <si>
    <t>別紙　</t>
    <rPh sb="0" eb="2">
      <t>ベッシ</t>
    </rPh>
    <phoneticPr fontId="3"/>
  </si>
  <si>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3"/>
  </si>
  <si>
    <t>＜施行注意＞</t>
    <rPh sb="1" eb="3">
      <t>セコウ</t>
    </rPh>
    <rPh sb="3" eb="5">
      <t>チュウイ</t>
    </rPh>
    <phoneticPr fontId="3"/>
  </si>
  <si>
    <t>交付金の
交付年数</t>
    <rPh sb="0" eb="3">
      <t>コウフキン</t>
    </rPh>
    <rPh sb="5" eb="7">
      <t>コウフ</t>
    </rPh>
    <rPh sb="7" eb="9">
      <t>ネンスウ</t>
    </rPh>
    <phoneticPr fontId="3"/>
  </si>
  <si>
    <t>農地維持支払</t>
  </si>
  <si>
    <t>中山間地域等
直接支払</t>
    <phoneticPr fontId="3"/>
  </si>
  <si>
    <t>環境保全型農業直接支払</t>
    <phoneticPr fontId="3"/>
  </si>
  <si>
    <t>採草放牧地</t>
    <rPh sb="0" eb="2">
      <t>サイソウ</t>
    </rPh>
    <rPh sb="2" eb="5">
      <t>ホウボクチ</t>
    </rPh>
    <phoneticPr fontId="3"/>
  </si>
  <si>
    <t>傾斜</t>
    <rPh sb="0" eb="2">
      <t>ケイシャ</t>
    </rPh>
    <phoneticPr fontId="3"/>
  </si>
  <si>
    <t>取組面積</t>
    <rPh sb="0" eb="2">
      <t>トリクミ</t>
    </rPh>
    <rPh sb="2" eb="4">
      <t>メンセキ</t>
    </rPh>
    <phoneticPr fontId="3"/>
  </si>
  <si>
    <t>農業用施設
（多面支払）</t>
    <rPh sb="0" eb="3">
      <t>ノウギョウヨウ</t>
    </rPh>
    <rPh sb="3" eb="5">
      <t>シセツ</t>
    </rPh>
    <rPh sb="7" eb="9">
      <t>タメン</t>
    </rPh>
    <rPh sb="9" eb="11">
      <t>シハラ</t>
    </rPh>
    <phoneticPr fontId="3"/>
  </si>
  <si>
    <t>別添１「実施区域位置図」のとおり　</t>
    <rPh sb="0" eb="2">
      <t>ベッテン</t>
    </rPh>
    <rPh sb="4" eb="6">
      <t>ジッシ</t>
    </rPh>
    <rPh sb="6" eb="8">
      <t>クイキ</t>
    </rPh>
    <rPh sb="8" eb="10">
      <t>イチ</t>
    </rPh>
    <rPh sb="10" eb="11">
      <t>ズ</t>
    </rPh>
    <phoneticPr fontId="3"/>
  </si>
  <si>
    <t>□</t>
    <phoneticPr fontId="3"/>
  </si>
  <si>
    <t>組織名</t>
    <phoneticPr fontId="3"/>
  </si>
  <si>
    <t>代表者氏名</t>
    <phoneticPr fontId="3"/>
  </si>
  <si>
    <t>（１）農地維持支払</t>
    <rPh sb="3" eb="5">
      <t>ノウチ</t>
    </rPh>
    <rPh sb="5" eb="7">
      <t>イジ</t>
    </rPh>
    <rPh sb="7" eb="9">
      <t>シハライ</t>
    </rPh>
    <phoneticPr fontId="3"/>
  </si>
  <si>
    <t>■</t>
  </si>
  <si>
    <t>１号事業（多面的機能支払交付金）</t>
    <phoneticPr fontId="3"/>
  </si>
  <si>
    <t>２号事業（中山間地域等直接支払交付金）</t>
    <phoneticPr fontId="3"/>
  </si>
  <si>
    <t>３号事業（環境保全型農業直接支払交付金）</t>
    <phoneticPr fontId="3"/>
  </si>
  <si>
    <t>□</t>
  </si>
  <si>
    <t>都道府県の同意書の写し（都道府県営土地改良施設の管理）</t>
    <phoneticPr fontId="3"/>
  </si>
  <si>
    <t>水路</t>
    <rPh sb="0" eb="2">
      <t>スイロ</t>
    </rPh>
    <phoneticPr fontId="2"/>
  </si>
  <si>
    <t>農道</t>
    <rPh sb="0" eb="2">
      <t>ノウドウ</t>
    </rPh>
    <phoneticPr fontId="2"/>
  </si>
  <si>
    <t>１．</t>
    <phoneticPr fontId="3"/>
  </si>
  <si>
    <t>２．</t>
    <phoneticPr fontId="3"/>
  </si>
  <si>
    <t>３．</t>
    <phoneticPr fontId="3"/>
  </si>
  <si>
    <t>点検</t>
    <rPh sb="0" eb="2">
      <t>テンケン</t>
    </rPh>
    <phoneticPr fontId="13"/>
  </si>
  <si>
    <t>計画策定</t>
    <rPh sb="0" eb="2">
      <t>ケイカク</t>
    </rPh>
    <rPh sb="2" eb="4">
      <t>サクテイ</t>
    </rPh>
    <phoneticPr fontId="13"/>
  </si>
  <si>
    <t>研修</t>
    <rPh sb="0" eb="2">
      <t>ケンシュウ</t>
    </rPh>
    <phoneticPr fontId="13"/>
  </si>
  <si>
    <t>実践活動</t>
    <rPh sb="0" eb="2">
      <t>ジッセン</t>
    </rPh>
    <rPh sb="2" eb="4">
      <t>カツドウ</t>
    </rPh>
    <phoneticPr fontId="13"/>
  </si>
  <si>
    <t>ため池</t>
    <rPh sb="2" eb="3">
      <t>イケ</t>
    </rPh>
    <phoneticPr fontId="13"/>
  </si>
  <si>
    <t>共通</t>
    <rPh sb="0" eb="2">
      <t>キョウツウ</t>
    </rPh>
    <phoneticPr fontId="13"/>
  </si>
  <si>
    <t>農用地</t>
    <rPh sb="0" eb="3">
      <t>ノウヨウチ</t>
    </rPh>
    <phoneticPr fontId="13"/>
  </si>
  <si>
    <t>水路</t>
    <rPh sb="0" eb="2">
      <t>スイロ</t>
    </rPh>
    <phoneticPr fontId="13"/>
  </si>
  <si>
    <t>農道</t>
    <rPh sb="0" eb="2">
      <t>ノウドウ</t>
    </rPh>
    <phoneticPr fontId="13"/>
  </si>
  <si>
    <t>水質保全</t>
    <rPh sb="0" eb="2">
      <t>スイシツ</t>
    </rPh>
    <rPh sb="2" eb="4">
      <t>ホゼン</t>
    </rPh>
    <phoneticPr fontId="13"/>
  </si>
  <si>
    <t>啓発・普及</t>
    <rPh sb="0" eb="2">
      <t>ケイハツ</t>
    </rPh>
    <rPh sb="3" eb="5">
      <t>フキュウ</t>
    </rPh>
    <phoneticPr fontId="13"/>
  </si>
  <si>
    <t>活動項目</t>
    <rPh sb="0" eb="2">
      <t>カツドウ</t>
    </rPh>
    <rPh sb="2" eb="4">
      <t>コウモク</t>
    </rPh>
    <phoneticPr fontId="13"/>
  </si>
  <si>
    <t>-</t>
    <phoneticPr fontId="13"/>
  </si>
  <si>
    <t>事務処理</t>
    <rPh sb="0" eb="2">
      <t>ジム</t>
    </rPh>
    <rPh sb="2" eb="4">
      <t>ショリ</t>
    </rPh>
    <phoneticPr fontId="13"/>
  </si>
  <si>
    <t>会議</t>
    <rPh sb="0" eb="2">
      <t>カイギ</t>
    </rPh>
    <phoneticPr fontId="13"/>
  </si>
  <si>
    <t>農地維持</t>
    <rPh sb="0" eb="2">
      <t>ノウチ</t>
    </rPh>
    <rPh sb="2" eb="4">
      <t>イジ</t>
    </rPh>
    <phoneticPr fontId="13"/>
  </si>
  <si>
    <t>推進活動</t>
    <rPh sb="0" eb="2">
      <t>スイシン</t>
    </rPh>
    <rPh sb="2" eb="4">
      <t>カツドウ</t>
    </rPh>
    <phoneticPr fontId="13"/>
  </si>
  <si>
    <t>機能診断</t>
    <rPh sb="0" eb="2">
      <t>キノウ</t>
    </rPh>
    <rPh sb="2" eb="4">
      <t>シンダン</t>
    </rPh>
    <phoneticPr fontId="13"/>
  </si>
  <si>
    <t>生態系保全</t>
    <rPh sb="0" eb="3">
      <t>セイタイケイ</t>
    </rPh>
    <rPh sb="3" eb="5">
      <t>ホゼン</t>
    </rPh>
    <phoneticPr fontId="13"/>
  </si>
  <si>
    <t>景観形成・生活環境保全</t>
    <rPh sb="0" eb="2">
      <t>ケイカン</t>
    </rPh>
    <rPh sb="2" eb="4">
      <t>ケイセイ</t>
    </rPh>
    <rPh sb="5" eb="7">
      <t>セイカツ</t>
    </rPh>
    <rPh sb="7" eb="9">
      <t>カンキョウ</t>
    </rPh>
    <rPh sb="9" eb="11">
      <t>ホゼン</t>
    </rPh>
    <phoneticPr fontId="13"/>
  </si>
  <si>
    <t>資源循環</t>
    <rPh sb="0" eb="2">
      <t>シゲン</t>
    </rPh>
    <rPh sb="2" eb="4">
      <t>ジュンカン</t>
    </rPh>
    <phoneticPr fontId="13"/>
  </si>
  <si>
    <t>増進活動</t>
    <rPh sb="0" eb="2">
      <t>ゾウシン</t>
    </rPh>
    <rPh sb="2" eb="4">
      <t>カツドウ</t>
    </rPh>
    <phoneticPr fontId="13"/>
  </si>
  <si>
    <t>長寿命化</t>
    <rPh sb="0" eb="4">
      <t>チョウジュミョウカ</t>
    </rPh>
    <phoneticPr fontId="13"/>
  </si>
  <si>
    <t>Ⅱ． １号事業（多面的機能支払）</t>
    <phoneticPr fontId="3"/>
  </si>
  <si>
    <r>
      <t>１号事業</t>
    </r>
    <r>
      <rPr>
        <sz val="12"/>
        <color indexed="8"/>
        <rFont val="ＭＳ 明朝"/>
        <family val="1"/>
        <charset val="128"/>
      </rPr>
      <t>（多面的機能支払交付金）</t>
    </r>
    <phoneticPr fontId="17"/>
  </si>
  <si>
    <r>
      <t>２号事業</t>
    </r>
    <r>
      <rPr>
        <sz val="12"/>
        <color indexed="8"/>
        <rFont val="ＭＳ 明朝"/>
        <family val="1"/>
        <charset val="128"/>
      </rPr>
      <t>（中山間地域等直接支払交付金）</t>
    </r>
    <phoneticPr fontId="17"/>
  </si>
  <si>
    <r>
      <t>３号事業</t>
    </r>
    <r>
      <rPr>
        <sz val="12"/>
        <color indexed="8"/>
        <rFont val="ＭＳ 明朝"/>
        <family val="1"/>
        <charset val="128"/>
      </rPr>
      <t>（環境保全型農業直接支払交付金）</t>
    </r>
    <phoneticPr fontId="17"/>
  </si>
  <si>
    <r>
      <t>４号事業</t>
    </r>
    <r>
      <rPr>
        <sz val="12"/>
        <color indexed="8"/>
        <rFont val="ＭＳ 明朝"/>
        <family val="1"/>
        <charset val="128"/>
      </rPr>
      <t>（その他農業の有する多面的機能の発揮の促進に資する事業）</t>
    </r>
    <phoneticPr fontId="17"/>
  </si>
  <si>
    <t>うち遊休
農地面積</t>
    <rPh sb="2" eb="4">
      <t>ユウキュウ</t>
    </rPh>
    <rPh sb="5" eb="7">
      <t>ノウチ</t>
    </rPh>
    <rPh sb="7" eb="9">
      <t>メンセキ</t>
    </rPh>
    <phoneticPr fontId="3"/>
  </si>
  <si>
    <t>中山間
直払</t>
    <rPh sb="0" eb="3">
      <t>チュウサンカン</t>
    </rPh>
    <rPh sb="4" eb="6">
      <t>チョクバライ</t>
    </rPh>
    <phoneticPr fontId="3"/>
  </si>
  <si>
    <t>多面
支払</t>
    <rPh sb="0" eb="2">
      <t>タメン</t>
    </rPh>
    <rPh sb="3" eb="5">
      <t>シハライ</t>
    </rPh>
    <rPh sb="4" eb="5">
      <t>バライ</t>
    </rPh>
    <phoneticPr fontId="3"/>
  </si>
  <si>
    <t>２．組織の広域化・体制強化の計画</t>
    <rPh sb="2" eb="4">
      <t>ソシキ</t>
    </rPh>
    <rPh sb="5" eb="8">
      <t>コウイキカ</t>
    </rPh>
    <rPh sb="9" eb="11">
      <t>タイセイ</t>
    </rPh>
    <rPh sb="11" eb="13">
      <t>キョウカ</t>
    </rPh>
    <rPh sb="14" eb="16">
      <t>ケイカク</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</si>
  <si>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</si>
  <si>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開始時刻</t>
    <rPh sb="0" eb="2">
      <t>カイシ</t>
    </rPh>
    <rPh sb="2" eb="4">
      <t>ジコク</t>
    </rPh>
    <phoneticPr fontId="3"/>
  </si>
  <si>
    <t>総参加
人数</t>
    <rPh sb="0" eb="1">
      <t>ソウ</t>
    </rPh>
    <rPh sb="1" eb="3">
      <t>サンカ</t>
    </rPh>
    <rPh sb="4" eb="6">
      <t>ニンズウ</t>
    </rPh>
    <phoneticPr fontId="3"/>
  </si>
  <si>
    <t>農業者
以外</t>
    <rPh sb="0" eb="3">
      <t>ノウギョウシャ</t>
    </rPh>
    <rPh sb="4" eb="6">
      <t>イガイ</t>
    </rPh>
    <phoneticPr fontId="3"/>
  </si>
  <si>
    <t>実施時間</t>
    <rPh sb="0" eb="2">
      <t>ジッシ</t>
    </rPh>
    <rPh sb="2" eb="4">
      <t>ジカン</t>
    </rPh>
    <phoneticPr fontId="3"/>
  </si>
  <si>
    <t>活動参加人数</t>
    <rPh sb="0" eb="2">
      <t>カツドウ</t>
    </rPh>
    <rPh sb="2" eb="4">
      <t>サンカ</t>
    </rPh>
    <rPh sb="4" eb="6">
      <t>ニンズウ</t>
    </rPh>
    <phoneticPr fontId="3"/>
  </si>
  <si>
    <t>活動実施日時</t>
    <rPh sb="0" eb="2">
      <t>カツドウ</t>
    </rPh>
    <rPh sb="2" eb="4">
      <t>ジッシ</t>
    </rPh>
    <rPh sb="4" eb="6">
      <t>ニチジ</t>
    </rPh>
    <phoneticPr fontId="3"/>
  </si>
  <si>
    <t>（様式第１－６号）</t>
    <rPh sb="1" eb="3">
      <t>ヨウシキ</t>
    </rPh>
    <rPh sb="3" eb="4">
      <t>ダイ</t>
    </rPh>
    <rPh sb="7" eb="8">
      <t>ゴウ</t>
    </rPh>
    <phoneticPr fontId="3"/>
  </si>
  <si>
    <t>水田貯留・地下水かん養</t>
    <rPh sb="0" eb="2">
      <t>スイデン</t>
    </rPh>
    <rPh sb="2" eb="4">
      <t>チョリュウ</t>
    </rPh>
    <rPh sb="5" eb="8">
      <t>チカスイ</t>
    </rPh>
    <rPh sb="10" eb="11">
      <t>ヨウ</t>
    </rPh>
    <phoneticPr fontId="13"/>
  </si>
  <si>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7"/>
  </si>
  <si>
    <t>環境
直払※２</t>
    <rPh sb="0" eb="2">
      <t>カンキョウ</t>
    </rPh>
    <rPh sb="3" eb="5">
      <t>チョクバライ</t>
    </rPh>
    <phoneticPr fontId="3"/>
  </si>
  <si>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3"/>
  </si>
  <si>
    <t>※　多面支払の活動計画書及び中山間直払の集落協定に位置づけられている施設等については、多面支払の
　　活動組織により活動を実施し、また、多面支払の交付金を充てることとする。</t>
    <phoneticPr fontId="3"/>
  </si>
  <si>
    <t>支出の部</t>
    <rPh sb="0" eb="2">
      <t>シシュツ</t>
    </rPh>
    <rPh sb="3" eb="4">
      <t>ブ</t>
    </rPh>
    <phoneticPr fontId="3"/>
  </si>
  <si>
    <t>支払区分</t>
    <rPh sb="0" eb="2">
      <t>シハライ</t>
    </rPh>
    <rPh sb="2" eb="4">
      <t>クブン</t>
    </rPh>
    <phoneticPr fontId="3"/>
  </si>
  <si>
    <t>農村環境保全活動の幅広い展開</t>
  </si>
  <si>
    <t>資源向上支払（共同）</t>
    <rPh sb="0" eb="2">
      <t>シゲン</t>
    </rPh>
    <rPh sb="2" eb="4">
      <t>コウジョウ</t>
    </rPh>
    <rPh sb="4" eb="6">
      <t>シハラ</t>
    </rPh>
    <rPh sb="7" eb="9">
      <t>キョウドウ</t>
    </rPh>
    <phoneticPr fontId="3"/>
  </si>
  <si>
    <t>資源向上支払（長寿命化）</t>
    <rPh sb="0" eb="2">
      <t>シゲン</t>
    </rPh>
    <rPh sb="2" eb="4">
      <t>コウジョウ</t>
    </rPh>
    <rPh sb="4" eb="6">
      <t>シハラ</t>
    </rPh>
    <rPh sb="7" eb="11">
      <t>チョウジュミョウカ</t>
    </rPh>
    <phoneticPr fontId="3"/>
  </si>
  <si>
    <t>－</t>
    <phoneticPr fontId="2"/>
  </si>
  <si>
    <t>×</t>
    <phoneticPr fontId="2"/>
  </si>
  <si>
    <t>多面的機能発揮促進事業に関する計画の認定の申請について</t>
    <phoneticPr fontId="3"/>
  </si>
  <si>
    <t>必須</t>
    <rPh sb="0" eb="2">
      <t>ヒッス</t>
    </rPh>
    <phoneticPr fontId="3"/>
  </si>
  <si>
    <t>必要に応じて</t>
    <rPh sb="0" eb="2">
      <t>ヒツヨウ</t>
    </rPh>
    <rPh sb="3" eb="4">
      <t>オウ</t>
    </rPh>
    <phoneticPr fontId="3"/>
  </si>
  <si>
    <t>シート名</t>
    <rPh sb="3" eb="4">
      <t>メイ</t>
    </rPh>
    <phoneticPr fontId="3"/>
  </si>
  <si>
    <t>提出の必要性</t>
    <rPh sb="0" eb="2">
      <t>テイシュツ</t>
    </rPh>
    <rPh sb="3" eb="5">
      <t>ヒツヨウ</t>
    </rPh>
    <rPh sb="5" eb="6">
      <t>セイ</t>
    </rPh>
    <phoneticPr fontId="3"/>
  </si>
  <si>
    <t>書類名</t>
    <rPh sb="0" eb="2">
      <t>ショルイ</t>
    </rPh>
    <rPh sb="2" eb="3">
      <t>メイ</t>
    </rPh>
    <phoneticPr fontId="3"/>
  </si>
  <si>
    <t>別ファイル</t>
    <rPh sb="0" eb="1">
      <t>ベツ</t>
    </rPh>
    <phoneticPr fontId="3"/>
  </si>
  <si>
    <t>選択肢</t>
    <rPh sb="0" eb="3">
      <t>センタクシ</t>
    </rPh>
    <phoneticPr fontId="3"/>
  </si>
  <si>
    <t>市町村用</t>
    <rPh sb="0" eb="3">
      <t>シチョウソン</t>
    </rPh>
    <rPh sb="3" eb="4">
      <t>ヨウ</t>
    </rPh>
    <phoneticPr fontId="3"/>
  </si>
  <si>
    <t>★提出書類と各シートの説明</t>
    <rPh sb="1" eb="3">
      <t>テイシュツ</t>
    </rPh>
    <rPh sb="3" eb="5">
      <t>ショルイ</t>
    </rPh>
    <rPh sb="6" eb="7">
      <t>カク</t>
    </rPh>
    <rPh sb="11" eb="13">
      <t>セツメイ</t>
    </rPh>
    <phoneticPr fontId="3"/>
  </si>
  <si>
    <t>１．事業計画の申請時に提出するもの</t>
    <rPh sb="2" eb="4">
      <t>ジギョウ</t>
    </rPh>
    <rPh sb="4" eb="6">
      <t>ケイカク</t>
    </rPh>
    <rPh sb="7" eb="9">
      <t>シンセイ</t>
    </rPh>
    <rPh sb="9" eb="10">
      <t>トキ</t>
    </rPh>
    <rPh sb="11" eb="13">
      <t>テイシュツ</t>
    </rPh>
    <phoneticPr fontId="3"/>
  </si>
  <si>
    <t>２．実施状況の報告時に提出するもの</t>
    <rPh sb="2" eb="4">
      <t>ジッシ</t>
    </rPh>
    <rPh sb="4" eb="6">
      <t>ジョウキョウ</t>
    </rPh>
    <rPh sb="7" eb="9">
      <t>ホウコク</t>
    </rPh>
    <rPh sb="9" eb="10">
      <t>ジ</t>
    </rPh>
    <rPh sb="11" eb="13">
      <t>テイシュツ</t>
    </rPh>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</si>
  <si>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</si>
  <si>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金銭出納簿</t>
    <rPh sb="0" eb="2">
      <t>キンセン</t>
    </rPh>
    <rPh sb="2" eb="5">
      <t>スイトウボ</t>
    </rPh>
    <phoneticPr fontId="3"/>
  </si>
  <si>
    <t>別記3-1(1)</t>
    <rPh sb="0" eb="2">
      <t>ベッキ</t>
    </rPh>
    <phoneticPr fontId="3"/>
  </si>
  <si>
    <t>別記3-1(2)</t>
    <rPh sb="0" eb="2">
      <t>ベッキ</t>
    </rPh>
    <phoneticPr fontId="3"/>
  </si>
  <si>
    <t>別記3-1(3)</t>
    <rPh sb="0" eb="2">
      <t>ベッキ</t>
    </rPh>
    <phoneticPr fontId="3"/>
  </si>
  <si>
    <t>市町村の確認用様式</t>
    <rPh sb="0" eb="3">
      <t>シチョウソン</t>
    </rPh>
    <rPh sb="4" eb="6">
      <t>カクニン</t>
    </rPh>
    <rPh sb="6" eb="7">
      <t>ヨウ</t>
    </rPh>
    <rPh sb="7" eb="9">
      <t>ヨウシキ</t>
    </rPh>
    <phoneticPr fontId="3"/>
  </si>
  <si>
    <t>地域住民等との交流活動</t>
    <rPh sb="0" eb="2">
      <t>チイキ</t>
    </rPh>
    <rPh sb="2" eb="4">
      <t>ジュウミン</t>
    </rPh>
    <rPh sb="4" eb="5">
      <t>トウ</t>
    </rPh>
    <rPh sb="7" eb="9">
      <t>コウリュウ</t>
    </rPh>
    <rPh sb="9" eb="11">
      <t>カツドウ</t>
    </rPh>
    <phoneticPr fontId="3"/>
  </si>
  <si>
    <t>学校教育等との連携</t>
    <rPh sb="0" eb="2">
      <t>ガッコウ</t>
    </rPh>
    <rPh sb="2" eb="4">
      <t>キョウイク</t>
    </rPh>
    <rPh sb="4" eb="5">
      <t>トウ</t>
    </rPh>
    <rPh sb="7" eb="9">
      <t>レンケイ</t>
    </rPh>
    <phoneticPr fontId="3"/>
  </si>
  <si>
    <t>行政機関等との連携</t>
    <rPh sb="0" eb="2">
      <t>ギョウセイ</t>
    </rPh>
    <rPh sb="2" eb="4">
      <t>キカン</t>
    </rPh>
    <rPh sb="4" eb="5">
      <t>トウ</t>
    </rPh>
    <rPh sb="7" eb="9">
      <t>レンケイ</t>
    </rPh>
    <phoneticPr fontId="3"/>
  </si>
  <si>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3"/>
  </si>
  <si>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3"/>
  </si>
  <si>
    <t>（２）資源向上支払（共同）</t>
    <rPh sb="3" eb="5">
      <t>シゲン</t>
    </rPh>
    <rPh sb="5" eb="7">
      <t>コウジョウ</t>
    </rPh>
    <rPh sb="7" eb="9">
      <t>シハライ</t>
    </rPh>
    <rPh sb="10" eb="12">
      <t>キョウドウ</t>
    </rPh>
    <phoneticPr fontId="3"/>
  </si>
  <si>
    <t>（３）資源向上支払（長寿命化）</t>
    <rPh sb="3" eb="5">
      <t>シゲン</t>
    </rPh>
    <rPh sb="5" eb="7">
      <t>コウジョウ</t>
    </rPh>
    <rPh sb="7" eb="9">
      <t>シハライ</t>
    </rPh>
    <rPh sb="10" eb="14">
      <t>チョウジュミョウカ</t>
    </rPh>
    <phoneticPr fontId="3"/>
  </si>
  <si>
    <t>市町村コード</t>
    <rPh sb="0" eb="3">
      <t>シチョウソン</t>
    </rPh>
    <phoneticPr fontId="3"/>
  </si>
  <si>
    <t>活動計画書</t>
    <rPh sb="0" eb="2">
      <t>カツドウ</t>
    </rPh>
    <rPh sb="2" eb="5">
      <t>ケイカクショ</t>
    </rPh>
    <phoneticPr fontId="3"/>
  </si>
  <si>
    <t>位置図</t>
    <rPh sb="0" eb="2">
      <t>イチ</t>
    </rPh>
    <rPh sb="2" eb="3">
      <t>ズ</t>
    </rPh>
    <phoneticPr fontId="3"/>
  </si>
  <si>
    <t>構成員一覧</t>
    <rPh sb="0" eb="3">
      <t>コウセイイン</t>
    </rPh>
    <rPh sb="3" eb="5">
      <t>イチラン</t>
    </rPh>
    <phoneticPr fontId="3"/>
  </si>
  <si>
    <t>工事確認書</t>
    <rPh sb="0" eb="2">
      <t>コウジ</t>
    </rPh>
    <rPh sb="2" eb="5">
      <t>カクニンショ</t>
    </rPh>
    <phoneticPr fontId="3"/>
  </si>
  <si>
    <t>活動記録</t>
    <rPh sb="0" eb="2">
      <t>カツドウ</t>
    </rPh>
    <rPh sb="2" eb="4">
      <t>キロク</t>
    </rPh>
    <phoneticPr fontId="3"/>
  </si>
  <si>
    <t>報告書</t>
    <rPh sb="0" eb="3">
      <t>ホウコクショ</t>
    </rPh>
    <phoneticPr fontId="3"/>
  </si>
  <si>
    <t>集計用の市町村コード一覧表</t>
    <rPh sb="0" eb="2">
      <t>シュウケイ</t>
    </rPh>
    <rPh sb="2" eb="3">
      <t>ヨウ</t>
    </rPh>
    <rPh sb="4" eb="7">
      <t>シチョウソン</t>
    </rPh>
    <rPh sb="10" eb="12">
      <t>イチラン</t>
    </rPh>
    <rPh sb="12" eb="13">
      <t>ヒョウ</t>
    </rPh>
    <phoneticPr fontId="3"/>
  </si>
  <si>
    <t>前年度まで</t>
    <rPh sb="0" eb="3">
      <t>ゼンネンド</t>
    </rPh>
    <phoneticPr fontId="3"/>
  </si>
  <si>
    <t>本年度</t>
    <rPh sb="0" eb="3">
      <t>ホンネンド</t>
    </rPh>
    <phoneticPr fontId="3"/>
  </si>
  <si>
    <t>この線より上に行を挿入してください。</t>
    <rPh sb="2" eb="3">
      <t>セン</t>
    </rPh>
    <rPh sb="5" eb="6">
      <t>ウエ</t>
    </rPh>
    <rPh sb="7" eb="8">
      <t>ギョウ</t>
    </rPh>
    <rPh sb="9" eb="11">
      <t>ソウニュウ</t>
    </rPh>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</si>
  <si>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</si>
  <si>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支出総額（資源向上（長寿命化））</t>
    <rPh sb="0" eb="2">
      <t>シシュツ</t>
    </rPh>
    <rPh sb="2" eb="4">
      <t>ソウガク</t>
    </rPh>
    <rPh sb="5" eb="7">
      <t>シゲン</t>
    </rPh>
    <rPh sb="7" eb="9">
      <t>コウジョウ</t>
    </rPh>
    <rPh sb="10" eb="14">
      <t>チョウジュミョウカ</t>
    </rPh>
    <phoneticPr fontId="3"/>
  </si>
  <si>
    <t>資源向上（長寿命化）交付金</t>
    <rPh sb="0" eb="2">
      <t>シゲン</t>
    </rPh>
    <rPh sb="2" eb="4">
      <t>コウジョウ</t>
    </rPh>
    <rPh sb="5" eb="9">
      <t>チョウジュミョウカ</t>
    </rPh>
    <rPh sb="10" eb="13">
      <t>コウフキン</t>
    </rPh>
    <phoneticPr fontId="3"/>
  </si>
  <si>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3"/>
  </si>
  <si>
    <t>市町村が都道府県に報告する様式</t>
    <rPh sb="0" eb="3">
      <t>シチョウソン</t>
    </rPh>
    <rPh sb="4" eb="8">
      <t>トドウフケン</t>
    </rPh>
    <rPh sb="9" eb="11">
      <t>ホウコク</t>
    </rPh>
    <rPh sb="13" eb="15">
      <t>ヨウシキ</t>
    </rPh>
    <phoneticPr fontId="3"/>
  </si>
  <si>
    <t>km</t>
    <phoneticPr fontId="2"/>
  </si>
  <si>
    <t>箇所</t>
    <rPh sb="0" eb="2">
      <t>カショ</t>
    </rPh>
    <phoneticPr fontId="2"/>
  </si>
  <si>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3"/>
  </si>
  <si>
    <t>都道府県名</t>
    <rPh sb="0" eb="4">
      <t>トドウフケン</t>
    </rPh>
    <rPh sb="4" eb="5">
      <t>メイ</t>
    </rPh>
    <phoneticPr fontId="3"/>
  </si>
  <si>
    <t>市町村名</t>
    <rPh sb="0" eb="4">
      <t>シチョウソンメイ</t>
    </rPh>
    <phoneticPr fontId="3"/>
  </si>
  <si>
    <t>代表者名</t>
    <rPh sb="0" eb="3">
      <t>ダイヒョウシャ</t>
    </rPh>
    <rPh sb="3" eb="4">
      <t>メイ</t>
    </rPh>
    <phoneticPr fontId="3"/>
  </si>
  <si>
    <t>代表者住所</t>
    <rPh sb="0" eb="3">
      <t>ダイヒョウシャ</t>
    </rPh>
    <rPh sb="3" eb="5">
      <t>ジュウショ</t>
    </rPh>
    <phoneticPr fontId="3"/>
  </si>
  <si>
    <t>　←　「都道府県」まで記入してください。</t>
    <rPh sb="4" eb="8">
      <t>トドウフケン</t>
    </rPh>
    <rPh sb="11" eb="13">
      <t>キニュウ</t>
    </rPh>
    <phoneticPr fontId="3"/>
  </si>
  <si>
    <t>　←　「市町村」まで記入してください。</t>
    <rPh sb="4" eb="7">
      <t>シチョウソン</t>
    </rPh>
    <phoneticPr fontId="3"/>
  </si>
  <si>
    <t>水質保全</t>
    <rPh sb="0" eb="2">
      <t>スイシツ</t>
    </rPh>
    <rPh sb="2" eb="4">
      <t>ホゼン</t>
    </rPh>
    <phoneticPr fontId="3"/>
  </si>
  <si>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3"/>
  </si>
  <si>
    <t>実施日</t>
    <rPh sb="0" eb="3">
      <t>ジッシビ</t>
    </rPh>
    <phoneticPr fontId="3"/>
  </si>
  <si>
    <t>備考</t>
    <rPh sb="0" eb="2">
      <t>ビコウ</t>
    </rPh>
    <phoneticPr fontId="3"/>
  </si>
  <si>
    <t>実施日</t>
    <rPh sb="0" eb="2">
      <t>ジッシ</t>
    </rPh>
    <rPh sb="2" eb="3">
      <t>ヒ</t>
    </rPh>
    <phoneticPr fontId="3"/>
  </si>
  <si>
    <t>活動に参加した最大人数</t>
    <rPh sb="0" eb="2">
      <t>カツドウ</t>
    </rPh>
    <rPh sb="3" eb="5">
      <t>サンカ</t>
    </rPh>
    <rPh sb="7" eb="9">
      <t>サイダイ</t>
    </rPh>
    <rPh sb="9" eb="11">
      <t>ニンズウ</t>
    </rPh>
    <phoneticPr fontId="3"/>
  </si>
  <si>
    <t>実施日</t>
    <rPh sb="0" eb="3">
      <t>ジッシビ</t>
    </rPh>
    <phoneticPr fontId="3"/>
  </si>
  <si>
    <t>研修</t>
    <rPh sb="0" eb="2">
      <t>ケンシュウ</t>
    </rPh>
    <phoneticPr fontId="3"/>
  </si>
  <si>
    <t>点検・計画策定</t>
    <rPh sb="0" eb="2">
      <t>テンケン</t>
    </rPh>
    <rPh sb="3" eb="5">
      <t>ケイカク</t>
    </rPh>
    <rPh sb="5" eb="7">
      <t>サクテイ</t>
    </rPh>
    <phoneticPr fontId="13"/>
  </si>
  <si>
    <t>機能診断・計画策定</t>
    <rPh sb="0" eb="2">
      <t>キノウ</t>
    </rPh>
    <rPh sb="2" eb="4">
      <t>シンダン</t>
    </rPh>
    <rPh sb="5" eb="7">
      <t>ケイカク</t>
    </rPh>
    <rPh sb="7" eb="9">
      <t>サクテイ</t>
    </rPh>
    <phoneticPr fontId="13"/>
  </si>
  <si>
    <t>啓発・普及</t>
    <rPh sb="0" eb="2">
      <t>ケイハツ</t>
    </rPh>
    <rPh sb="3" eb="5">
      <t>フキュウ</t>
    </rPh>
    <phoneticPr fontId="3"/>
  </si>
  <si>
    <t>研修</t>
    <rPh sb="0" eb="2">
      <t>ケンシュウ</t>
    </rPh>
    <phoneticPr fontId="2"/>
  </si>
  <si>
    <t>実践活動</t>
    <rPh sb="0" eb="2">
      <t>ジッセン</t>
    </rPh>
    <rPh sb="2" eb="4">
      <t>カツドウ</t>
    </rPh>
    <phoneticPr fontId="3"/>
  </si>
  <si>
    <t>実践活動</t>
    <rPh sb="0" eb="2">
      <t>ジッセン</t>
    </rPh>
    <rPh sb="2" eb="4">
      <t>カツドウ</t>
    </rPh>
    <phoneticPr fontId="3"/>
  </si>
  <si>
    <t>農村環境保全活動</t>
    <rPh sb="0" eb="2">
      <t>ノウソン</t>
    </rPh>
    <rPh sb="2" eb="4">
      <t>カンキョウ</t>
    </rPh>
    <rPh sb="4" eb="6">
      <t>ホゼン</t>
    </rPh>
    <rPh sb="6" eb="8">
      <t>カツドウ</t>
    </rPh>
    <phoneticPr fontId="3"/>
  </si>
  <si>
    <t>加算措置</t>
    <rPh sb="0" eb="2">
      <t>カサン</t>
    </rPh>
    <rPh sb="2" eb="4">
      <t>ソチ</t>
    </rPh>
    <phoneticPr fontId="3"/>
  </si>
  <si>
    <t>必要に応じて</t>
    <rPh sb="0" eb="2">
      <t>ヒツヨウ</t>
    </rPh>
    <rPh sb="3" eb="4">
      <t>オウ</t>
    </rPh>
    <phoneticPr fontId="3"/>
  </si>
  <si>
    <t>長寿命化整備計画</t>
    <rPh sb="0" eb="4">
      <t>チョウジュミョウカ</t>
    </rPh>
    <rPh sb="4" eb="6">
      <t>セイビ</t>
    </rPh>
    <rPh sb="6" eb="8">
      <t>ケイカク</t>
    </rPh>
    <phoneticPr fontId="3"/>
  </si>
  <si>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3"/>
  </si>
  <si>
    <t>　　① １号事業</t>
    <rPh sb="5" eb="6">
      <t>ゴウ</t>
    </rPh>
    <rPh sb="6" eb="8">
      <t>ジギョウ</t>
    </rPh>
    <phoneticPr fontId="17"/>
  </si>
  <si>
    <t>（例）　活動計画書「Ⅰ．地区の概要」の「１．活動期間」及び「２．実施区域内の農用地、施設」並びに「（別添１）実施区域位置図」のとおり。</t>
    <rPh sb="1" eb="2">
      <t>レイ</t>
    </rPh>
    <rPh sb="32" eb="34">
      <t>ジッシ</t>
    </rPh>
    <phoneticPr fontId="17"/>
  </si>
  <si>
    <t>活動計画書「３．活動の計画」の「（１）農地維持支払」に記載のとおり。</t>
    <phoneticPr fontId="3"/>
  </si>
  <si>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3"/>
  </si>
  <si>
    <t>Ⅰ．　</t>
    <phoneticPr fontId="3"/>
  </si>
  <si>
    <t>地区の概要（共通）</t>
    <phoneticPr fontId="3"/>
  </si>
  <si>
    <t>＜施行注意＞</t>
    <rPh sb="1" eb="3">
      <t>セコウ</t>
    </rPh>
    <rPh sb="3" eb="5">
      <t>チュウイ</t>
    </rPh>
    <phoneticPr fontId="3"/>
  </si>
  <si>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3"/>
  </si>
  <si>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3"/>
  </si>
  <si>
    <t>34　生物多様性保全計画の策定</t>
    <rPh sb="3" eb="5">
      <t>セイブツ</t>
    </rPh>
    <rPh sb="5" eb="8">
      <t>タヨウセイ</t>
    </rPh>
    <rPh sb="8" eb="10">
      <t>ホゼン</t>
    </rPh>
    <rPh sb="10" eb="12">
      <t>ケイカク</t>
    </rPh>
    <rPh sb="13" eb="15">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</si>
  <si>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</si>
  <si>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計画策定</t>
    <rPh sb="0" eb="2">
      <t>ケイカク</t>
    </rPh>
    <rPh sb="2" eb="4">
      <t>サクテイ</t>
    </rPh>
    <phoneticPr fontId="3"/>
  </si>
  <si>
    <t>60　広報活動</t>
    <rPh sb="3" eb="5">
      <t>コウホウ</t>
    </rPh>
    <rPh sb="5" eb="7">
      <t>カツドウ</t>
    </rPh>
    <phoneticPr fontId="3"/>
  </si>
  <si>
    <t>52　遊休農地の有効活用</t>
    <rPh sb="3" eb="5">
      <t>ユウキュウ</t>
    </rPh>
    <rPh sb="5" eb="7">
      <t>ノウチ</t>
    </rPh>
    <rPh sb="8" eb="10">
      <t>ユウコウ</t>
    </rPh>
    <rPh sb="10" eb="12">
      <t>カツヨウ</t>
    </rPh>
    <phoneticPr fontId="2"/>
  </si>
  <si>
    <t>54　地域住民による直営施工</t>
    <rPh sb="3" eb="5">
      <t>チイキ</t>
    </rPh>
    <rPh sb="5" eb="7">
      <t>ジュウミン</t>
    </rPh>
    <rPh sb="10" eb="12">
      <t>チョクエイ</t>
    </rPh>
    <rPh sb="12" eb="14">
      <t>セコウ</t>
    </rPh>
    <phoneticPr fontId="2"/>
  </si>
  <si>
    <t>55　防災・減災力の強化</t>
    <rPh sb="3" eb="5">
      <t>ボウサイ</t>
    </rPh>
    <rPh sb="6" eb="7">
      <t>ゲン</t>
    </rPh>
    <rPh sb="7" eb="8">
      <t>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</si>
  <si>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</si>
  <si>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</si>
  <si>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rPh sb="3" eb="7">
      <t>トドウフケン</t>
    </rPh>
    <rPh sb="8" eb="11">
      <t>シチョウソン</t>
    </rPh>
    <rPh sb="12" eb="13">
      <t>トク</t>
    </rPh>
    <rPh sb="14" eb="15">
      <t>ミト</t>
    </rPh>
    <rPh sb="17" eb="19">
      <t>カツドウ</t>
    </rPh>
    <phoneticPr fontId="2"/>
  </si>
  <si>
    <t>61　水路の補修</t>
    <rPh sb="3" eb="5">
      <t>スイロ</t>
    </rPh>
    <rPh sb="6" eb="8">
      <t>ホシュウ</t>
    </rPh>
    <phoneticPr fontId="2"/>
  </si>
  <si>
    <t>62　水路の更新等</t>
    <rPh sb="3" eb="5">
      <t>スイロ</t>
    </rPh>
    <rPh sb="6" eb="8">
      <t>コウシン</t>
    </rPh>
    <rPh sb="8" eb="9">
      <t>トウ</t>
    </rPh>
    <phoneticPr fontId="2"/>
  </si>
  <si>
    <t>63　農道の補修</t>
    <rPh sb="3" eb="5">
      <t>ノウドウ</t>
    </rPh>
    <rPh sb="6" eb="8">
      <t>ホシュウ</t>
    </rPh>
    <phoneticPr fontId="2"/>
  </si>
  <si>
    <t>64　農道の更新等</t>
    <rPh sb="3" eb="5">
      <t>ノウドウ</t>
    </rPh>
    <rPh sb="6" eb="8">
      <t>コウシン</t>
    </rPh>
    <rPh sb="8" eb="9">
      <t>トウ</t>
    </rPh>
    <phoneticPr fontId="2"/>
  </si>
  <si>
    <t>65　ため池の補修</t>
    <rPh sb="5" eb="6">
      <t>イケ</t>
    </rPh>
    <rPh sb="7" eb="9">
      <t>ホシュウ</t>
    </rPh>
    <phoneticPr fontId="2"/>
  </si>
  <si>
    <t>66　ため池（附帯施設）の更新等</t>
    <rPh sb="5" eb="6">
      <t>イケ</t>
    </rPh>
    <rPh sb="7" eb="9">
      <t>フタイ</t>
    </rPh>
    <rPh sb="9" eb="11">
      <t>シセツ</t>
    </rPh>
    <rPh sb="13" eb="15">
      <t>コウシン</t>
    </rPh>
    <rPh sb="15" eb="16">
      <t>トウ</t>
    </rPh>
    <phoneticPr fontId="2"/>
  </si>
  <si>
    <t>　（１）多面的機能発揮促進事業の種類及び実施区域</t>
    <phoneticPr fontId="17"/>
  </si>
  <si>
    <t>　（２）活動の内容等</t>
    <rPh sb="4" eb="6">
      <t>カツドウ</t>
    </rPh>
    <rPh sb="7" eb="9">
      <t>ナイヨウ</t>
    </rPh>
    <rPh sb="9" eb="10">
      <t>トウ</t>
    </rPh>
    <phoneticPr fontId="17"/>
  </si>
  <si>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7"/>
  </si>
  <si>
    <t xml:space="preserve">  　 ２）活動の内容</t>
    <rPh sb="6" eb="8">
      <t>カツドウ</t>
    </rPh>
    <rPh sb="9" eb="11">
      <t>ナイヨウ</t>
    </rPh>
    <phoneticPr fontId="17"/>
  </si>
  <si>
    <t>年当たり
交付金額
上限</t>
    <rPh sb="0" eb="1">
      <t>ネン</t>
    </rPh>
    <rPh sb="1" eb="2">
      <t>ア</t>
    </rPh>
    <rPh sb="5" eb="8">
      <t>コウフキン</t>
    </rPh>
    <rPh sb="8" eb="9">
      <t>ガク</t>
    </rPh>
    <rPh sb="10" eb="12">
      <t>ジョウゲン</t>
    </rPh>
    <phoneticPr fontId="3"/>
  </si>
  <si>
    <t>機能診断・
計画策定</t>
    <rPh sb="0" eb="2">
      <t>キノウ</t>
    </rPh>
    <rPh sb="2" eb="4">
      <t>シンダン</t>
    </rPh>
    <rPh sb="6" eb="8">
      <t>ケイカク</t>
    </rPh>
    <rPh sb="8" eb="10">
      <t>サクテイ</t>
    </rPh>
    <phoneticPr fontId="3"/>
  </si>
  <si>
    <t>備考（具体的な活動内容を記入）</t>
    <rPh sb="0" eb="2">
      <t>ビコウ</t>
    </rPh>
    <rPh sb="3" eb="6">
      <t>グタイテキ</t>
    </rPh>
    <rPh sb="7" eb="9">
      <t>カツドウ</t>
    </rPh>
    <rPh sb="9" eb="11">
      <t>ナイヨウ</t>
    </rPh>
    <rPh sb="12" eb="14">
      <t>キニュウ</t>
    </rPh>
    <phoneticPr fontId="3"/>
  </si>
  <si>
    <t>循環かんがいによる水質保全</t>
    <rPh sb="0" eb="2">
      <t>ジュンカン</t>
    </rPh>
    <rPh sb="9" eb="11">
      <t>スイシツ</t>
    </rPh>
    <rPh sb="11" eb="13">
      <t>ホゼン</t>
    </rPh>
    <phoneticPr fontId="2"/>
  </si>
  <si>
    <t>浄化水路による水質保全</t>
    <rPh sb="0" eb="2">
      <t>ジョウカ</t>
    </rPh>
    <rPh sb="2" eb="4">
      <t>スイロ</t>
    </rPh>
    <rPh sb="7" eb="9">
      <t>スイシツ</t>
    </rPh>
    <rPh sb="9" eb="11">
      <t>ホゼン</t>
    </rPh>
    <phoneticPr fontId="2"/>
  </si>
  <si>
    <t>地下水かん養</t>
    <rPh sb="0" eb="3">
      <t>チカスイ</t>
    </rPh>
    <rPh sb="5" eb="6">
      <t>ヨウ</t>
    </rPh>
    <phoneticPr fontId="2"/>
  </si>
  <si>
    <t>持続的な水管理</t>
    <rPh sb="0" eb="3">
      <t>ジゾクテキ</t>
    </rPh>
    <rPh sb="4" eb="5">
      <t>ミズ</t>
    </rPh>
    <rPh sb="5" eb="7">
      <t>カンリ</t>
    </rPh>
    <phoneticPr fontId="2"/>
  </si>
  <si>
    <t>土壌流出防止</t>
    <rPh sb="0" eb="2">
      <t>ドジョウ</t>
    </rPh>
    <rPh sb="2" eb="4">
      <t>リュウシュツ</t>
    </rPh>
    <rPh sb="4" eb="6">
      <t>ボウシ</t>
    </rPh>
    <phoneticPr fontId="2"/>
  </si>
  <si>
    <t>生物多様性の回復</t>
    <rPh sb="0" eb="2">
      <t>セイブツ</t>
    </rPh>
    <rPh sb="2" eb="5">
      <t>タヨウセイ</t>
    </rPh>
    <rPh sb="6" eb="8">
      <t>カイフク</t>
    </rPh>
    <phoneticPr fontId="2"/>
  </si>
  <si>
    <t>水環境の回復</t>
    <rPh sb="0" eb="3">
      <t>ミズカンキョウ</t>
    </rPh>
    <rPh sb="4" eb="6">
      <t>カイフク</t>
    </rPh>
    <phoneticPr fontId="2"/>
  </si>
  <si>
    <t>持続的な畦畔管理</t>
    <rPh sb="0" eb="3">
      <t>ジゾクテキ</t>
    </rPh>
    <rPh sb="4" eb="6">
      <t>ケイハン</t>
    </rPh>
    <rPh sb="6" eb="8">
      <t>カンリ</t>
    </rPh>
    <phoneticPr fontId="2"/>
  </si>
  <si>
    <t>専門家の指導</t>
    <rPh sb="0" eb="3">
      <t>センモンカ</t>
    </rPh>
    <rPh sb="4" eb="6">
      <t>シドウ</t>
    </rPh>
    <phoneticPr fontId="2"/>
  </si>
  <si>
    <t>２．組織の広域化・体制強化の状況</t>
    <rPh sb="2" eb="4">
      <t>ソシキ</t>
    </rPh>
    <rPh sb="5" eb="8">
      <t>コウイキカ</t>
    </rPh>
    <rPh sb="9" eb="11">
      <t>タイセイ</t>
    </rPh>
    <rPh sb="11" eb="13">
      <t>キョウカ</t>
    </rPh>
    <rPh sb="14" eb="16">
      <t>ジョウキョウ</t>
    </rPh>
    <phoneticPr fontId="3"/>
  </si>
  <si>
    <t>点検・
計画策定</t>
    <rPh sb="0" eb="2">
      <t>テンケン</t>
    </rPh>
    <rPh sb="4" eb="6">
      <t>ケイカク</t>
    </rPh>
    <rPh sb="6" eb="8">
      <t>サクテイ</t>
    </rPh>
    <phoneticPr fontId="3"/>
  </si>
  <si>
    <t>１　点検</t>
    <rPh sb="2" eb="4">
      <t>テンケン</t>
    </rPh>
    <phoneticPr fontId="13"/>
  </si>
  <si>
    <t>２　年度活動計画の策定</t>
    <rPh sb="2" eb="4">
      <t>ネンド</t>
    </rPh>
    <rPh sb="4" eb="6">
      <t>カツドウ</t>
    </rPh>
    <rPh sb="6" eb="8">
      <t>ケイカク</t>
    </rPh>
    <rPh sb="9" eb="11">
      <t>サクテイ</t>
    </rPh>
    <phoneticPr fontId="13"/>
  </si>
  <si>
    <t>４　遊休農地発生防止のための保全管理</t>
    <rPh sb="2" eb="4">
      <t>ユウキュウ</t>
    </rPh>
    <rPh sb="4" eb="6">
      <t>ノウチ</t>
    </rPh>
    <rPh sb="6" eb="8">
      <t>ハッセイ</t>
    </rPh>
    <rPh sb="8" eb="10">
      <t>ボウシ</t>
    </rPh>
    <rPh sb="14" eb="16">
      <t>ホゼン</t>
    </rPh>
    <rPh sb="16" eb="18">
      <t>カンリ</t>
    </rPh>
    <phoneticPr fontId="13"/>
  </si>
  <si>
    <t>５　畦畔・法面・防風林の草刈り</t>
    <rPh sb="2" eb="4">
      <t>ケイハン</t>
    </rPh>
    <rPh sb="5" eb="7">
      <t>ノリメン</t>
    </rPh>
    <rPh sb="8" eb="11">
      <t>ボウフウリン</t>
    </rPh>
    <rPh sb="12" eb="14">
      <t>クサカ</t>
    </rPh>
    <phoneticPr fontId="13"/>
  </si>
  <si>
    <t>６　鳥獣害防護柵等の保守管理</t>
    <rPh sb="2" eb="4">
      <t>チョウジュウ</t>
    </rPh>
    <rPh sb="4" eb="5">
      <t>ガイ</t>
    </rPh>
    <rPh sb="5" eb="8">
      <t>ボウゴサク</t>
    </rPh>
    <rPh sb="8" eb="9">
      <t>トウ</t>
    </rPh>
    <rPh sb="10" eb="12">
      <t>ホシュ</t>
    </rPh>
    <rPh sb="12" eb="14">
      <t>カンリ</t>
    </rPh>
    <phoneticPr fontId="13"/>
  </si>
  <si>
    <t>７　水路の草刈り</t>
    <rPh sb="2" eb="4">
      <t>スイロ</t>
    </rPh>
    <rPh sb="5" eb="7">
      <t>クサカ</t>
    </rPh>
    <phoneticPr fontId="13"/>
  </si>
  <si>
    <t>８　水路の泥上げ</t>
    <rPh sb="2" eb="4">
      <t>スイロ</t>
    </rPh>
    <rPh sb="5" eb="6">
      <t>ドロ</t>
    </rPh>
    <rPh sb="6" eb="7">
      <t>ア</t>
    </rPh>
    <phoneticPr fontId="13"/>
  </si>
  <si>
    <t>９　水路附帯施設の保守管理</t>
    <rPh sb="2" eb="4">
      <t>スイロ</t>
    </rPh>
    <rPh sb="4" eb="6">
      <t>フタイ</t>
    </rPh>
    <rPh sb="6" eb="8">
      <t>シセツ</t>
    </rPh>
    <rPh sb="9" eb="11">
      <t>ホシュ</t>
    </rPh>
    <rPh sb="11" eb="13">
      <t>カンリ</t>
    </rPh>
    <phoneticPr fontId="13"/>
  </si>
  <si>
    <t>10　農道の草刈り</t>
    <rPh sb="3" eb="5">
      <t>ノウドウ</t>
    </rPh>
    <rPh sb="6" eb="8">
      <t>クサカ</t>
    </rPh>
    <phoneticPr fontId="13"/>
  </si>
  <si>
    <t>11　農道側溝の泥上げ</t>
    <rPh sb="3" eb="5">
      <t>ノウドウ</t>
    </rPh>
    <rPh sb="5" eb="7">
      <t>ソッコウ</t>
    </rPh>
    <rPh sb="8" eb="9">
      <t>ドロ</t>
    </rPh>
    <rPh sb="9" eb="10">
      <t>ア</t>
    </rPh>
    <phoneticPr fontId="13"/>
  </si>
  <si>
    <t>12　路面の維持</t>
    <rPh sb="3" eb="5">
      <t>ロメン</t>
    </rPh>
    <rPh sb="6" eb="8">
      <t>イジ</t>
    </rPh>
    <phoneticPr fontId="13"/>
  </si>
  <si>
    <t>13　ため池の草刈り</t>
    <rPh sb="5" eb="6">
      <t>イケ</t>
    </rPh>
    <rPh sb="7" eb="9">
      <t>クサカ</t>
    </rPh>
    <phoneticPr fontId="13"/>
  </si>
  <si>
    <t>14　ため池の泥上げ</t>
    <rPh sb="5" eb="6">
      <t>イケ</t>
    </rPh>
    <rPh sb="7" eb="8">
      <t>ドロ</t>
    </rPh>
    <rPh sb="8" eb="9">
      <t>ア</t>
    </rPh>
    <phoneticPr fontId="13"/>
  </si>
  <si>
    <t>15　ため池附帯施設の保守管理</t>
    <rPh sb="5" eb="6">
      <t>イケ</t>
    </rPh>
    <rPh sb="6" eb="8">
      <t>フタイ</t>
    </rPh>
    <rPh sb="8" eb="10">
      <t>シセツ</t>
    </rPh>
    <rPh sb="11" eb="13">
      <t>ホシュ</t>
    </rPh>
    <rPh sb="13" eb="15">
      <t>カンリ</t>
    </rPh>
    <phoneticPr fontId="1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</si>
  <si>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</si>
  <si>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</si>
  <si>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</si>
  <si>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</si>
  <si>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23　その他</t>
    <phoneticPr fontId="3"/>
  </si>
  <si>
    <t>24　農用地の機能診断</t>
    <rPh sb="3" eb="6">
      <t>ノウヨウチ</t>
    </rPh>
    <rPh sb="7" eb="9">
      <t>キノウ</t>
    </rPh>
    <rPh sb="9" eb="11">
      <t>シンダン</t>
    </rPh>
    <phoneticPr fontId="13"/>
  </si>
  <si>
    <t>25　水路の機能診断</t>
    <rPh sb="3" eb="5">
      <t>スイロ</t>
    </rPh>
    <rPh sb="6" eb="8">
      <t>キノウ</t>
    </rPh>
    <rPh sb="8" eb="10">
      <t>シンダン</t>
    </rPh>
    <phoneticPr fontId="13"/>
  </si>
  <si>
    <t>26　農道の機能診断</t>
    <rPh sb="3" eb="5">
      <t>ノウドウ</t>
    </rPh>
    <rPh sb="6" eb="8">
      <t>キノウ</t>
    </rPh>
    <rPh sb="8" eb="10">
      <t>シンダン</t>
    </rPh>
    <phoneticPr fontId="13"/>
  </si>
  <si>
    <t>27　ため池の機能診断</t>
    <rPh sb="5" eb="6">
      <t>イケ</t>
    </rPh>
    <rPh sb="7" eb="9">
      <t>キノウ</t>
    </rPh>
    <rPh sb="9" eb="11">
      <t>シンダン</t>
    </rPh>
    <phoneticPr fontId="13"/>
  </si>
  <si>
    <t>28　年度活動計画の策定</t>
    <rPh sb="3" eb="5">
      <t>ネンド</t>
    </rPh>
    <rPh sb="5" eb="7">
      <t>カツドウ</t>
    </rPh>
    <rPh sb="7" eb="9">
      <t>ケイカク</t>
    </rPh>
    <rPh sb="10" eb="12">
      <t>サクテイ</t>
    </rPh>
    <phoneticPr fontId="1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</si>
  <si>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13"/>
  </si>
  <si>
    <t>30　農用地の軽微な補修等</t>
    <rPh sb="3" eb="6">
      <t>ノウヨウチ</t>
    </rPh>
    <rPh sb="7" eb="9">
      <t>ケイビ</t>
    </rPh>
    <rPh sb="10" eb="12">
      <t>ホシュウ</t>
    </rPh>
    <rPh sb="12" eb="13">
      <t>トウ</t>
    </rPh>
    <phoneticPr fontId="13"/>
  </si>
  <si>
    <t>31　水路の軽微な補修等</t>
    <rPh sb="3" eb="5">
      <t>スイロ</t>
    </rPh>
    <rPh sb="6" eb="8">
      <t>ケイビ</t>
    </rPh>
    <rPh sb="9" eb="11">
      <t>ホシュウ</t>
    </rPh>
    <rPh sb="11" eb="12">
      <t>トウ</t>
    </rPh>
    <phoneticPr fontId="13"/>
  </si>
  <si>
    <t>32　農道の軽微な補修等</t>
    <rPh sb="3" eb="5">
      <t>ノウドウ</t>
    </rPh>
    <rPh sb="6" eb="8">
      <t>ケイビ</t>
    </rPh>
    <rPh sb="9" eb="11">
      <t>ホシュウ</t>
    </rPh>
    <rPh sb="11" eb="12">
      <t>トウ</t>
    </rPh>
    <phoneticPr fontId="13"/>
  </si>
  <si>
    <t>33　ため池の軽微な補修等</t>
    <rPh sb="5" eb="6">
      <t>イケ</t>
    </rPh>
    <rPh sb="7" eb="9">
      <t>ケイビ</t>
    </rPh>
    <rPh sb="10" eb="12">
      <t>ホシュウ</t>
    </rPh>
    <rPh sb="12" eb="13">
      <t>トウ</t>
    </rPh>
    <phoneticPr fontId="1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</si>
  <si>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</si>
  <si>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</si>
  <si>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</si>
  <si>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3"/>
  </si>
  <si>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</si>
  <si>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</si>
  <si>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調査・
設計等
のみ</t>
    <rPh sb="0" eb="2">
      <t>チョウサ</t>
    </rPh>
    <rPh sb="4" eb="6">
      <t>セッケイ</t>
    </rPh>
    <rPh sb="6" eb="7">
      <t>トウ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</si>
  <si>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</si>
  <si>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</si>
  <si>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</si>
  <si>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（様式第１－１号）</t>
    <rPh sb="1" eb="3">
      <t>ヨウシキ</t>
    </rPh>
    <phoneticPr fontId="3"/>
  </si>
  <si>
    <t>（様式第１－２号）</t>
    <rPh sb="1" eb="3">
      <t>ヨウシキ</t>
    </rPh>
    <phoneticPr fontId="3"/>
  </si>
  <si>
    <t>（様式第１－３号）</t>
    <rPh sb="1" eb="3">
      <t>ヨウシキ</t>
    </rPh>
    <phoneticPr fontId="3"/>
  </si>
  <si>
    <t>様式１－１号</t>
    <rPh sb="0" eb="2">
      <t>ヨウシキ</t>
    </rPh>
    <rPh sb="5" eb="6">
      <t>ゴウ</t>
    </rPh>
    <phoneticPr fontId="3"/>
  </si>
  <si>
    <t>様式１－２号</t>
    <rPh sb="0" eb="2">
      <t>ヨウシキ</t>
    </rPh>
    <rPh sb="5" eb="6">
      <t>ゴウ</t>
    </rPh>
    <phoneticPr fontId="3"/>
  </si>
  <si>
    <t>様式１－３号</t>
    <rPh sb="0" eb="2">
      <t>ヨウシキ</t>
    </rPh>
    <rPh sb="5" eb="6">
      <t>ゴウ</t>
    </rPh>
    <phoneticPr fontId="3"/>
  </si>
  <si>
    <t>４．</t>
  </si>
  <si>
    <t>５．</t>
  </si>
  <si>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</si>
  <si>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</si>
  <si>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</si>
  <si>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</si>
  <si>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</si>
  <si>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</si>
  <si>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7"/>
  </si>
  <si>
    <t>　（例）農業の有する多面的機能の発揮の促進に関する活動計画書（以下「活動計画書」という。）「（別添１）実施区域位置図」のとおり。</t>
    <rPh sb="2" eb="3">
      <t>レイ</t>
    </rPh>
    <rPh sb="47" eb="49">
      <t>ベッテン</t>
    </rPh>
    <phoneticPr fontId="3"/>
  </si>
  <si>
    <t>　（例）活動計画書「Ⅰ．地区の概要」の「１．活動期間」のとおり。</t>
    <rPh sb="2" eb="3">
      <t>レイ</t>
    </rPh>
    <phoneticPr fontId="17"/>
  </si>
  <si>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17"/>
  </si>
  <si>
    <t>計画変更年度</t>
    <rPh sb="0" eb="2">
      <t>ケイカク</t>
    </rPh>
    <rPh sb="2" eb="4">
      <t>ヘンコウ</t>
    </rPh>
    <rPh sb="4" eb="6">
      <t>ネンド</t>
    </rPh>
    <phoneticPr fontId="3"/>
  </si>
  <si>
    <t>うち、資源向上支払
（長寿命化）の対象施設</t>
    <rPh sb="3" eb="5">
      <t>シゲン</t>
    </rPh>
    <rPh sb="5" eb="7">
      <t>コウジョウ</t>
    </rPh>
    <rPh sb="7" eb="9">
      <t>シハライ</t>
    </rPh>
    <rPh sb="17" eb="19">
      <t>タイショウ</t>
    </rPh>
    <rPh sb="19" eb="21">
      <t>シセツ</t>
    </rPh>
    <phoneticPr fontId="3"/>
  </si>
  <si>
    <t>日付</t>
    <rPh sb="0" eb="2">
      <t>ヒヅケ</t>
    </rPh>
    <phoneticPr fontId="3"/>
  </si>
  <si>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1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</si>
  <si>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</si>
  <si>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</si>
  <si>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</si>
  <si>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</si>
  <si>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遊休農地解消面積</t>
    <rPh sb="0" eb="2">
      <t>ユウキュウ</t>
    </rPh>
    <rPh sb="2" eb="4">
      <t>ノウチ</t>
    </rPh>
    <rPh sb="4" eb="6">
      <t>カイショウ</t>
    </rPh>
    <rPh sb="6" eb="8">
      <t>メンセキ</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</si>
  <si>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</si>
  <si>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（例）　イ　イの活動</t>
    <rPh sb="1" eb="2">
      <t>レイ</t>
    </rPh>
    <phoneticPr fontId="3"/>
  </si>
  <si>
    <t>※　延長は、小数点以下第１位まで記入する。</t>
    <rPh sb="2" eb="4">
      <t>エンチョウ</t>
    </rPh>
    <rPh sb="6" eb="9">
      <t>ショウスウテン</t>
    </rPh>
    <rPh sb="9" eb="11">
      <t>イカ</t>
    </rPh>
    <rPh sb="11" eb="12">
      <t>ダイ</t>
    </rPh>
    <rPh sb="13" eb="14">
      <t>イ</t>
    </rPh>
    <rPh sb="16" eb="18">
      <t>キニュウ</t>
    </rPh>
    <phoneticPr fontId="3"/>
  </si>
  <si>
    <t>年度　多面的機能支払交付金　活動記録</t>
    <phoneticPr fontId="3"/>
  </si>
  <si>
    <t>共同</t>
    <rPh sb="0" eb="2">
      <t>キョウドウ</t>
    </rPh>
    <phoneticPr fontId="13"/>
  </si>
  <si>
    <t>組織名：</t>
    <rPh sb="0" eb="3">
      <t>ソシキメイ</t>
    </rPh>
    <phoneticPr fontId="3"/>
  </si>
  <si>
    <t>完成数量（km,箇所）</t>
    <rPh sb="0" eb="2">
      <t>カンセイ</t>
    </rPh>
    <rPh sb="2" eb="4">
      <t>スウリョウ</t>
    </rPh>
    <rPh sb="8" eb="10">
      <t>カショ</t>
    </rPh>
    <phoneticPr fontId="3"/>
  </si>
  <si>
    <t>４．</t>
    <phoneticPr fontId="3"/>
  </si>
  <si>
    <t>５．</t>
    <phoneticPr fontId="3"/>
  </si>
  <si>
    <t>番号</t>
    <rPh sb="0" eb="2">
      <t>バンゴウ</t>
    </rPh>
    <phoneticPr fontId="2"/>
  </si>
  <si>
    <t>生態系保全</t>
    <rPh sb="0" eb="3">
      <t>セイタイケイ</t>
    </rPh>
    <rPh sb="3" eb="5">
      <t>ホゼン</t>
    </rPh>
    <phoneticPr fontId="2"/>
  </si>
  <si>
    <t>景観形成・生活環境保全</t>
    <rPh sb="0" eb="2">
      <t>ケイカン</t>
    </rPh>
    <rPh sb="2" eb="4">
      <t>ケイセイ</t>
    </rPh>
    <rPh sb="5" eb="7">
      <t>セイカツ</t>
    </rPh>
    <rPh sb="7" eb="9">
      <t>カンキョウ</t>
    </rPh>
    <rPh sb="9" eb="11">
      <t>ホゼン</t>
    </rPh>
    <phoneticPr fontId="2"/>
  </si>
  <si>
    <t>水田貯留・地下水かん養</t>
    <rPh sb="0" eb="2">
      <t>スイデン</t>
    </rPh>
    <rPh sb="2" eb="4">
      <t>チョリュウ</t>
    </rPh>
    <rPh sb="5" eb="8">
      <t>チカスイ</t>
    </rPh>
    <rPh sb="10" eb="11">
      <t>ヨウ</t>
    </rPh>
    <phoneticPr fontId="2"/>
  </si>
  <si>
    <t>資源循環</t>
    <rPh sb="0" eb="2">
      <t>シゲン</t>
    </rPh>
    <rPh sb="2" eb="4">
      <t>ジュンカン</t>
    </rPh>
    <phoneticPr fontId="2"/>
  </si>
  <si>
    <t>１.農業者個人</t>
    <rPh sb="2" eb="5">
      <t>ノウギョウシャ</t>
    </rPh>
    <rPh sb="5" eb="7">
      <t>コジン</t>
    </rPh>
    <phoneticPr fontId="2"/>
  </si>
  <si>
    <t>２.農事組合法人</t>
    <rPh sb="2" eb="4">
      <t>ノウジ</t>
    </rPh>
    <rPh sb="4" eb="6">
      <t>クミアイ</t>
    </rPh>
    <rPh sb="6" eb="8">
      <t>ホウジン</t>
    </rPh>
    <phoneticPr fontId="2"/>
  </si>
  <si>
    <t>３.営農組合</t>
    <rPh sb="2" eb="4">
      <t>エイノウ</t>
    </rPh>
    <rPh sb="4" eb="6">
      <t>クミアイ</t>
    </rPh>
    <phoneticPr fontId="2"/>
  </si>
  <si>
    <t>４.その他の農業者団体</t>
    <rPh sb="4" eb="5">
      <t>タ</t>
    </rPh>
    <rPh sb="6" eb="9">
      <t>ノウギョウシャ</t>
    </rPh>
    <rPh sb="9" eb="11">
      <t>ダンタイ</t>
    </rPh>
    <phoneticPr fontId="2"/>
  </si>
  <si>
    <t>５.農業者以外個人</t>
    <rPh sb="2" eb="5">
      <t>ノウギョウシャ</t>
    </rPh>
    <rPh sb="5" eb="7">
      <t>イガイ</t>
    </rPh>
    <rPh sb="7" eb="9">
      <t>コジン</t>
    </rPh>
    <phoneticPr fontId="2"/>
  </si>
  <si>
    <t>６.自治会</t>
    <rPh sb="2" eb="5">
      <t>ジチカイ</t>
    </rPh>
    <phoneticPr fontId="2"/>
  </si>
  <si>
    <t>７.女性会</t>
    <rPh sb="2" eb="5">
      <t>ジョセイカイ</t>
    </rPh>
    <phoneticPr fontId="2"/>
  </si>
  <si>
    <t>８.子供会</t>
    <rPh sb="2" eb="5">
      <t>コドモカイ</t>
    </rPh>
    <phoneticPr fontId="2"/>
  </si>
  <si>
    <t>９.土地改良区</t>
    <rPh sb="2" eb="4">
      <t>トチ</t>
    </rPh>
    <rPh sb="4" eb="7">
      <t>カイリョウク</t>
    </rPh>
    <phoneticPr fontId="2"/>
  </si>
  <si>
    <t>10.JA</t>
    <phoneticPr fontId="2"/>
  </si>
  <si>
    <t>11.学校・PTA</t>
    <rPh sb="3" eb="5">
      <t>ガッコウ</t>
    </rPh>
    <phoneticPr fontId="2"/>
  </si>
  <si>
    <t>12.NPO</t>
    <phoneticPr fontId="2"/>
  </si>
  <si>
    <t>13.その他の農業者以外団体</t>
    <rPh sb="5" eb="6">
      <t>タ</t>
    </rPh>
    <rPh sb="7" eb="10">
      <t>ノウギョウシャ</t>
    </rPh>
    <rPh sb="10" eb="12">
      <t>イガイ</t>
    </rPh>
    <rPh sb="12" eb="14">
      <t>ダンタイ</t>
    </rPh>
    <phoneticPr fontId="2"/>
  </si>
  <si>
    <t>１.前年度持越</t>
    <rPh sb="2" eb="5">
      <t>ゼンネンド</t>
    </rPh>
    <rPh sb="5" eb="7">
      <t>モチコシ</t>
    </rPh>
    <phoneticPr fontId="2"/>
  </si>
  <si>
    <t>２.交付金</t>
    <rPh sb="2" eb="5">
      <t>コウフキン</t>
    </rPh>
    <phoneticPr fontId="2"/>
  </si>
  <si>
    <t>３.利子等</t>
    <rPh sb="2" eb="4">
      <t>リシ</t>
    </rPh>
    <rPh sb="4" eb="5">
      <t>トウ</t>
    </rPh>
    <phoneticPr fontId="2"/>
  </si>
  <si>
    <t>４.日当</t>
    <rPh sb="2" eb="4">
      <t>ニットウ</t>
    </rPh>
    <phoneticPr fontId="2"/>
  </si>
  <si>
    <t>５.購入・リース費</t>
    <rPh sb="2" eb="4">
      <t>コウニュウ</t>
    </rPh>
    <rPh sb="8" eb="9">
      <t>ヒ</t>
    </rPh>
    <phoneticPr fontId="2"/>
  </si>
  <si>
    <t>６.外注費</t>
    <rPh sb="2" eb="5">
      <t>ガイチュウヒ</t>
    </rPh>
    <phoneticPr fontId="2"/>
  </si>
  <si>
    <t>７.その他支出</t>
    <rPh sb="4" eb="5">
      <t>タ</t>
    </rPh>
    <rPh sb="5" eb="7">
      <t>シシュツ</t>
    </rPh>
    <phoneticPr fontId="2"/>
  </si>
  <si>
    <t>８.返還</t>
    <rPh sb="2" eb="4">
      <t>ヘンカン</t>
    </rPh>
    <phoneticPr fontId="2"/>
  </si>
  <si>
    <t>・様式1-1号シートから順番に入力してください。</t>
    <rPh sb="1" eb="3">
      <t>ヨウシキ</t>
    </rPh>
    <rPh sb="6" eb="7">
      <t>ゴウ</t>
    </rPh>
    <phoneticPr fontId="3"/>
  </si>
  <si>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3"/>
  </si>
  <si>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3"/>
  </si>
  <si>
    <t>必須に応じて</t>
    <rPh sb="0" eb="2">
      <t>ヒッス</t>
    </rPh>
    <rPh sb="3" eb="4">
      <t>オウ</t>
    </rPh>
    <phoneticPr fontId="3"/>
  </si>
  <si>
    <t>活動組織の規約別紙（構成員一覧）</t>
    <rPh sb="0" eb="2">
      <t>カツドウ</t>
    </rPh>
    <rPh sb="2" eb="4">
      <t>ソシキ</t>
    </rPh>
    <rPh sb="5" eb="7">
      <t>キヤク</t>
    </rPh>
    <rPh sb="7" eb="9">
      <t>ベッシ</t>
    </rPh>
    <rPh sb="10" eb="13">
      <t>コウセイイン</t>
    </rPh>
    <rPh sb="13" eb="15">
      <t>イチラン</t>
    </rPh>
    <phoneticPr fontId="3"/>
  </si>
  <si>
    <t>必須（どちらかを提出）</t>
    <rPh sb="0" eb="2">
      <t>ヒッス</t>
    </rPh>
    <rPh sb="8" eb="10">
      <t>テイシュツ</t>
    </rPh>
    <phoneticPr fontId="3"/>
  </si>
  <si>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3"/>
  </si>
  <si>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3"/>
  </si>
  <si>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3"/>
  </si>
  <si>
    <t>様式第1-1号 多面的機能発揮促進事業に関する計画の認定の申請について</t>
    <rPh sb="0" eb="2">
      <t>ヨウシキ</t>
    </rPh>
    <rPh sb="2" eb="3">
      <t>ダイ</t>
    </rPh>
    <rPh sb="6" eb="7">
      <t>ゴウ</t>
    </rPh>
    <phoneticPr fontId="3"/>
  </si>
  <si>
    <t>様式第1-2号 多面的機能発揮促進事業に関する計画</t>
    <rPh sb="0" eb="2">
      <t>ヨウシキ</t>
    </rPh>
    <rPh sb="2" eb="3">
      <t>ダイ</t>
    </rPh>
    <rPh sb="6" eb="7">
      <t>ゴウ</t>
    </rPh>
    <phoneticPr fontId="3"/>
  </si>
  <si>
    <t>様式第1-3号 農業の有する多面的機能の発揮の促進に関する活動計画書</t>
    <rPh sb="0" eb="2">
      <t>ヨウシキ</t>
    </rPh>
    <rPh sb="2" eb="3">
      <t>ダイ</t>
    </rPh>
    <rPh sb="6" eb="7">
      <t>ゴウ</t>
    </rPh>
    <rPh sb="8" eb="10">
      <t>ノウギョウ</t>
    </rPh>
    <phoneticPr fontId="3"/>
  </si>
  <si>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3"/>
  </si>
  <si>
    <t>様式第1-4号 長寿命化整備計画書</t>
    <rPh sb="0" eb="2">
      <t>ヨウシキ</t>
    </rPh>
    <rPh sb="2" eb="3">
      <t>ダイ</t>
    </rPh>
    <rPh sb="6" eb="7">
      <t>ゴウ</t>
    </rPh>
    <rPh sb="8" eb="12">
      <t>チョウジュミョウカ</t>
    </rPh>
    <rPh sb="12" eb="14">
      <t>セイビ</t>
    </rPh>
    <rPh sb="14" eb="17">
      <t>ケイカクショ</t>
    </rPh>
    <phoneticPr fontId="3"/>
  </si>
  <si>
    <t>様式第1-5号 工事に関する確認書</t>
    <rPh sb="0" eb="2">
      <t>ヨウシキ</t>
    </rPh>
    <rPh sb="2" eb="3">
      <t>ダイ</t>
    </rPh>
    <rPh sb="6" eb="7">
      <t>ゴウ</t>
    </rPh>
    <phoneticPr fontId="3"/>
  </si>
  <si>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3"/>
  </si>
  <si>
    <t>Ⅲ． ２号事業（中山間地域等直接支払）</t>
    <phoneticPr fontId="3"/>
  </si>
  <si>
    <t>Ⅳ． ３号事業（環境保全型農業直接支払）</t>
    <phoneticPr fontId="3"/>
  </si>
  <si>
    <t>Ⅴ． その他多面的機能の発揮の促進に資する事業に係る計画書</t>
    <phoneticPr fontId="3"/>
  </si>
  <si>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3"/>
  </si>
  <si>
    <t>この線より上に行を挿入してください。</t>
  </si>
  <si>
    <t>A.■か□</t>
    <phoneticPr fontId="3"/>
  </si>
  <si>
    <t>B.○か空白</t>
    <rPh sb="4" eb="6">
      <t>クウハク</t>
    </rPh>
    <phoneticPr fontId="3"/>
  </si>
  <si>
    <t>C.○か－か×</t>
    <phoneticPr fontId="3"/>
  </si>
  <si>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</si>
  <si>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</si>
  <si>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</si>
  <si>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</si>
  <si>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</si>
  <si>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</si>
  <si>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</si>
  <si>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Ｋ.農村環境保全活動</t>
    <phoneticPr fontId="13"/>
  </si>
  <si>
    <t>Ｌ.増進活動</t>
    <phoneticPr fontId="13"/>
  </si>
  <si>
    <t>Ｍ.長寿命化</t>
    <rPh sb="2" eb="6">
      <t>チョウジュミョウカ</t>
    </rPh>
    <phoneticPr fontId="13"/>
  </si>
  <si>
    <t>支払区分</t>
    <rPh sb="0" eb="2">
      <t>シハライ</t>
    </rPh>
    <rPh sb="2" eb="4">
      <t>クブン</t>
    </rPh>
    <phoneticPr fontId="13"/>
  </si>
  <si>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</si>
  <si>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</si>
  <si>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　　　　「データ」タブの「データの入力規則」を選択する。</t>
    <phoneticPr fontId="2"/>
  </si>
  <si>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</si>
  <si>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</si>
  <si>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</si>
  <si>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</si>
  <si>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</si>
  <si>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</si>
  <si>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</si>
  <si>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③長寿命化の項目を追加する場合</t>
    <rPh sb="1" eb="5">
      <t>チョウジュミョウカ</t>
    </rPh>
    <phoneticPr fontId="2"/>
  </si>
  <si>
    <t>②多面的機能の増進を図る活動の項目を追加する場合</t>
    <rPh sb="1" eb="4">
      <t>タメンテキ</t>
    </rPh>
    <rPh sb="4" eb="6">
      <t>キノウ</t>
    </rPh>
    <rPh sb="7" eb="9">
      <t>ゾウシン</t>
    </rPh>
    <rPh sb="10" eb="11">
      <t>ハカ</t>
    </rPh>
    <rPh sb="12" eb="14">
      <t>カツドウ</t>
    </rPh>
    <phoneticPr fontId="2"/>
  </si>
  <si>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</si>
  <si>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</si>
  <si>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</si>
  <si>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</si>
  <si>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</si>
  <si>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</si>
  <si>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</si>
  <si>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3"/>
  </si>
  <si>
    <t>４．その他のシート（活動組織の方は入力不要です）</t>
    <rPh sb="4" eb="5">
      <t>タ</t>
    </rPh>
    <rPh sb="10" eb="12">
      <t>カツドウ</t>
    </rPh>
    <rPh sb="12" eb="14">
      <t>ソシキ</t>
    </rPh>
    <rPh sb="15" eb="16">
      <t>カタ</t>
    </rPh>
    <rPh sb="17" eb="19">
      <t>ニュウリョク</t>
    </rPh>
    <rPh sb="19" eb="21">
      <t>フヨウ</t>
    </rPh>
    <phoneticPr fontId="3"/>
  </si>
  <si>
    <t>　５）リストの中から２）で設定したリスト名を選択し確定する。</t>
    <rPh sb="7" eb="8">
      <t>ナカ</t>
    </rPh>
    <rPh sb="13" eb="15">
      <t>セッテイ</t>
    </rPh>
    <rPh sb="20" eb="21">
      <t>メイ</t>
    </rPh>
    <rPh sb="22" eb="24">
      <t>センタク</t>
    </rPh>
    <rPh sb="25" eb="27">
      <t>カクテイ</t>
    </rPh>
    <phoneticPr fontId="2"/>
  </si>
  <si>
    <t>長　殿</t>
    <rPh sb="0" eb="1">
      <t>チョウ</t>
    </rPh>
    <rPh sb="2" eb="3">
      <t>ドノ</t>
    </rPh>
    <phoneticPr fontId="3"/>
  </si>
  <si>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3"/>
  </si>
  <si>
    <t xml:space="preserve"> １．活動期間</t>
    <rPh sb="3" eb="5">
      <t>カツドウ</t>
    </rPh>
    <rPh sb="5" eb="7">
      <t>キカン</t>
    </rPh>
    <phoneticPr fontId="3"/>
  </si>
  <si>
    <t xml:space="preserve"> ２．実施区域内の農用地、施設</t>
    <phoneticPr fontId="3"/>
  </si>
  <si>
    <t xml:space="preserve"> ３．実施区域位置図</t>
    <rPh sb="3" eb="5">
      <t>ジッシ</t>
    </rPh>
    <rPh sb="5" eb="7">
      <t>クイキ</t>
    </rPh>
    <rPh sb="7" eb="9">
      <t>イチ</t>
    </rPh>
    <rPh sb="9" eb="10">
      <t>ズ</t>
    </rPh>
    <phoneticPr fontId="3"/>
  </si>
  <si>
    <t xml:space="preserve"> ４．組織構成員一覧</t>
    <rPh sb="3" eb="5">
      <t>ソシキ</t>
    </rPh>
    <rPh sb="5" eb="8">
      <t>コウセイイン</t>
    </rPh>
    <rPh sb="8" eb="10">
      <t>イチラン</t>
    </rPh>
    <phoneticPr fontId="3"/>
  </si>
  <si>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3"/>
  </si>
  <si>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3"/>
  </si>
  <si>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</si>
  <si>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農村協働力の深化に向けた活動への支援</t>
    <rPh sb="12" eb="14">
      <t>カツドウ</t>
    </rPh>
    <phoneticPr fontId="3"/>
  </si>
  <si>
    <t>・活動組織の方が入力するセルには、この色が塗ってあります。</t>
    <rPh sb="1" eb="3">
      <t>カツドウ</t>
    </rPh>
    <rPh sb="3" eb="5">
      <t>ソシキ</t>
    </rPh>
    <rPh sb="6" eb="7">
      <t>カタ</t>
    </rPh>
    <rPh sb="8" eb="10">
      <t>ニュウリョク</t>
    </rPh>
    <phoneticPr fontId="3"/>
  </si>
  <si>
    <t>必要に応じて</t>
    <rPh sb="0" eb="2">
      <t>ヒツヨウ</t>
    </rPh>
    <rPh sb="3" eb="4">
      <t>オウ</t>
    </rPh>
    <phoneticPr fontId="3"/>
  </si>
  <si>
    <t>51　啓発・普及活動</t>
    <phoneticPr fontId="3"/>
  </si>
  <si>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3"/>
  </si>
  <si>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3"/>
  </si>
  <si>
    <t>様式第1-7号 金銭出納簿</t>
    <rPh sb="2" eb="3">
      <t>ダイ</t>
    </rPh>
    <phoneticPr fontId="3"/>
  </si>
  <si>
    <t>様式第1-8号 実施状況報告書</t>
    <rPh sb="2" eb="3">
      <t>ダイ</t>
    </rPh>
    <phoneticPr fontId="3"/>
  </si>
  <si>
    <t>（ふりがな）</t>
    <phoneticPr fontId="3"/>
  </si>
  <si>
    <t xml:space="preserve"> 　 　　ロ　ロの活動</t>
    <phoneticPr fontId="3"/>
  </si>
  <si>
    <t>　※持越金の額が規定以上になる場合のみ提出</t>
    <rPh sb="2" eb="5">
      <t>モチコシキン</t>
    </rPh>
    <rPh sb="6" eb="7">
      <t>ガク</t>
    </rPh>
    <rPh sb="8" eb="10">
      <t>キテイ</t>
    </rPh>
    <rPh sb="10" eb="12">
      <t>イジョウ</t>
    </rPh>
    <rPh sb="15" eb="17">
      <t>バアイ</t>
    </rPh>
    <rPh sb="19" eb="21">
      <t>テイシュツ</t>
    </rPh>
    <phoneticPr fontId="3"/>
  </si>
  <si>
    <t>持越金の使用予定表</t>
    <rPh sb="0" eb="2">
      <t>モチコシ</t>
    </rPh>
    <rPh sb="2" eb="3">
      <t>カネ</t>
    </rPh>
    <rPh sb="4" eb="6">
      <t>シヨウ</t>
    </rPh>
    <rPh sb="6" eb="8">
      <t>ヨテイ</t>
    </rPh>
    <rPh sb="8" eb="9">
      <t>ヒョウ</t>
    </rPh>
    <phoneticPr fontId="3"/>
  </si>
  <si>
    <t>○年度</t>
    <rPh sb="1" eb="3">
      <t>ネンド</t>
    </rPh>
    <phoneticPr fontId="3"/>
  </si>
  <si>
    <t>重複面積
（多面支払・中山間直払）</t>
    <phoneticPr fontId="3"/>
  </si>
  <si>
    <t>令和</t>
    <rPh sb="0" eb="2">
      <t>レイワ</t>
    </rPh>
    <phoneticPr fontId="3"/>
  </si>
  <si>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3"/>
  </si>
  <si>
    <t>○年○月○日</t>
    <rPh sb="1" eb="2">
      <t>ネン</t>
    </rPh>
    <rPh sb="3" eb="4">
      <t>ガツ</t>
    </rPh>
    <rPh sb="5" eb="6">
      <t>ニチ</t>
    </rPh>
    <phoneticPr fontId="3"/>
  </si>
  <si>
    <t>３　事務・組織運営等に関する研修、
　　機械の安全使用に関する研修</t>
    <rPh sb="2" eb="4">
      <t>ジム</t>
    </rPh>
    <rPh sb="5" eb="7">
      <t>ソシキ</t>
    </rPh>
    <rPh sb="7" eb="9">
      <t>ウンエイ</t>
    </rPh>
    <rPh sb="9" eb="10">
      <t>トウ</t>
    </rPh>
    <rPh sb="11" eb="12">
      <t>カン</t>
    </rPh>
    <rPh sb="14" eb="16">
      <t>ケンシュウ</t>
    </rPh>
    <phoneticPr fontId="13"/>
  </si>
  <si>
    <t>57　やすらぎ・福祉及び教育機能の活用</t>
    <rPh sb="8" eb="10">
      <t>フクシ</t>
    </rPh>
    <rPh sb="10" eb="11">
      <t>オヨ</t>
    </rPh>
    <rPh sb="12" eb="14">
      <t>キョウイク</t>
    </rPh>
    <rPh sb="14" eb="16">
      <t>キノウ</t>
    </rPh>
    <rPh sb="17" eb="19">
      <t>カツヨウ</t>
    </rPh>
    <phoneticPr fontId="3"/>
  </si>
  <si>
    <t>57　やすらぎ・福祉及び教育機能の活用</t>
    <rPh sb="8" eb="10">
      <t>フクシ</t>
    </rPh>
    <rPh sb="10" eb="11">
      <t>オヨ</t>
    </rPh>
    <rPh sb="12" eb="14">
      <t>キョウイク</t>
    </rPh>
    <rPh sb="14" eb="16">
      <t>キノウ</t>
    </rPh>
    <rPh sb="17" eb="19">
      <t>カツヨウ</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</si>
  <si>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3"/>
  </si>
  <si>
    <t>活動区分</t>
    <rPh sb="0" eb="2">
      <t>カツドウ</t>
    </rPh>
    <rPh sb="2" eb="4">
      <t>クブン</t>
    </rPh>
    <phoneticPr fontId="3"/>
  </si>
  <si>
    <t>田んぼダム位置図</t>
    <rPh sb="0" eb="1">
      <t>タ</t>
    </rPh>
    <rPh sb="5" eb="7">
      <t>イチ</t>
    </rPh>
    <rPh sb="7" eb="8">
      <t>ズ</t>
    </rPh>
    <phoneticPr fontId="3"/>
  </si>
  <si>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3"/>
  </si>
  <si>
    <t>★「活動項目番号」欄には、実施要領別記1-2の国が定める活動指針における取組の番号及び要領第1の２の(1)に基づき都道府県が定める要綱基本方針において追加された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Ph sb="2" eb="4">
      <t>カツドウ</t>
    </rPh>
    <rPh sb="4" eb="6">
      <t>コウモク</t>
    </rPh>
    <rPh sb="6" eb="8">
      <t>バンゴウ</t>
    </rPh>
    <rPh sb="9" eb="10">
      <t>ラン</t>
    </rPh>
    <rPh sb="13" eb="15">
      <t>ジッシ</t>
    </rPh>
    <rPh sb="15" eb="17">
      <t>ヨウリョウ</t>
    </rPh>
    <rPh sb="17" eb="19">
      <t>ベッキ</t>
    </rPh>
    <rPh sb="23" eb="24">
      <t>クニ</t>
    </rPh>
    <rPh sb="25" eb="26">
      <t>サダ</t>
    </rPh>
    <rPh sb="28" eb="30">
      <t>カツドウ</t>
    </rPh>
    <rPh sb="30" eb="32">
      <t>シシン</t>
    </rPh>
    <rPh sb="36" eb="38">
      <t>トリクミ</t>
    </rPh>
    <rPh sb="39" eb="41">
      <t>バンゴウ</t>
    </rPh>
    <rPh sb="41" eb="42">
      <t>オヨ</t>
    </rPh>
    <rPh sb="43" eb="45">
      <t>ヨウリョウ</t>
    </rPh>
    <rPh sb="45" eb="46">
      <t>ダイ</t>
    </rPh>
    <rPh sb="54" eb="55">
      <t>モト</t>
    </rPh>
    <rPh sb="57" eb="61">
      <t>トドウフケン</t>
    </rPh>
    <rPh sb="62" eb="63">
      <t>サダ</t>
    </rPh>
    <rPh sb="65" eb="67">
      <t>ヨウコウ</t>
    </rPh>
    <rPh sb="67" eb="69">
      <t>キホン</t>
    </rPh>
    <rPh sb="69" eb="71">
      <t>ホウシン</t>
    </rPh>
    <rPh sb="75" eb="77">
      <t>ツイカ</t>
    </rPh>
    <rPh sb="84" eb="86">
      <t>カツドウ</t>
    </rPh>
    <rPh sb="86" eb="88">
      <t>コウモク</t>
    </rPh>
    <rPh sb="89" eb="91">
      <t>バンゴウ</t>
    </rPh>
    <rPh sb="92" eb="94">
      <t>キニュウ</t>
    </rPh>
    <rPh sb="100" eb="101">
      <t>タ</t>
    </rPh>
    <rPh sb="102" eb="104">
      <t>ジム</t>
    </rPh>
    <rPh sb="104" eb="106">
      <t>ショリ</t>
    </rPh>
    <rPh sb="110" eb="111">
      <t>バン</t>
    </rPh>
    <rPh sb="112" eb="114">
      <t>カイギ</t>
    </rPh>
    <rPh sb="114" eb="115">
      <t>トウ</t>
    </rPh>
    <rPh sb="119" eb="120">
      <t>バン</t>
    </rPh>
    <rPh sb="121" eb="123">
      <t>キニュウ</t>
    </rPh>
    <rPh sb="129" eb="131">
      <t>ドウイツ</t>
    </rPh>
    <rPh sb="131" eb="132">
      <t>ヒ</t>
    </rPh>
    <rPh sb="133" eb="135">
      <t>フクスウ</t>
    </rPh>
    <rPh sb="136" eb="138">
      <t>カツドウ</t>
    </rPh>
    <rPh sb="139" eb="140">
      <t>オコナ</t>
    </rPh>
    <rPh sb="142" eb="144">
      <t>バアイ</t>
    </rPh>
    <rPh sb="146" eb="148">
      <t>ガイトウ</t>
    </rPh>
    <rPh sb="150" eb="151">
      <t>スベ</t>
    </rPh>
    <rPh sb="153" eb="155">
      <t>カツドウ</t>
    </rPh>
    <rPh sb="155" eb="157">
      <t>コウモク</t>
    </rPh>
    <rPh sb="157" eb="159">
      <t>バンゴウ</t>
    </rPh>
    <rPh sb="160" eb="162">
      <t>ヒダリヅ</t>
    </rPh>
    <rPh sb="164" eb="165">
      <t>イチ</t>
    </rPh>
    <rPh sb="165" eb="166">
      <t>ギョウ</t>
    </rPh>
    <rPh sb="167" eb="169">
      <t>キニュウ</t>
    </rPh>
    <rPh sb="176" eb="178">
      <t>バンゴウ</t>
    </rPh>
    <rPh sb="178" eb="179">
      <t>ラン</t>
    </rPh>
    <rPh sb="180" eb="181">
      <t>タ</t>
    </rPh>
    <rPh sb="184" eb="186">
      <t>バアイ</t>
    </rPh>
    <rPh sb="188" eb="191">
      <t>フクスウギョウ</t>
    </rPh>
    <rPh sb="192" eb="193">
      <t>ワ</t>
    </rPh>
    <rPh sb="195" eb="197">
      <t>キニュウ</t>
    </rPh>
    <phoneticPr fontId="3"/>
  </si>
  <si>
    <t>活動項目番号（左詰め）</t>
    <rPh sb="0" eb="2">
      <t>カツドウ</t>
    </rPh>
    <rPh sb="2" eb="4">
      <t>コウモク</t>
    </rPh>
    <rPh sb="4" eb="6">
      <t>バンゴウ</t>
    </rPh>
    <rPh sb="7" eb="8">
      <t>ヒダリ</t>
    </rPh>
    <rPh sb="8" eb="9">
      <t>ツ</t>
    </rPh>
    <phoneticPr fontId="3"/>
  </si>
  <si>
    <t>○年○月○日</t>
    <rPh sb="1" eb="2">
      <t>ネン</t>
    </rPh>
    <rPh sb="3" eb="4">
      <t>ガツ</t>
    </rPh>
    <rPh sb="5" eb="6">
      <t>ニチ</t>
    </rPh>
    <phoneticPr fontId="13"/>
  </si>
  <si>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</si>
  <si>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</si>
  <si>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実施面積（右記の内数）</t>
    <rPh sb="0" eb="2">
      <t>ジッシ</t>
    </rPh>
    <rPh sb="2" eb="4">
      <t>メンセキ</t>
    </rPh>
    <rPh sb="5" eb="7">
      <t>ウキ</t>
    </rPh>
    <rPh sb="8" eb="10">
      <t>ウチスウ</t>
    </rPh>
    <phoneticPr fontId="3"/>
  </si>
  <si>
    <t>全対象水田面積</t>
    <rPh sb="0" eb="3">
      <t>ゼンタイショウ</t>
    </rPh>
    <rPh sb="3" eb="5">
      <t>スイデン</t>
    </rPh>
    <rPh sb="5" eb="7">
      <t>メンセキ</t>
    </rPh>
    <phoneticPr fontId="3"/>
  </si>
  <si>
    <t>水田の雨水貯留機能の強化（田んぼダム）を推進する活動への支援</t>
    <phoneticPr fontId="3"/>
  </si>
  <si>
    <t>a</t>
    <phoneticPr fontId="3"/>
  </si>
  <si>
    <t>３．活動番号表</t>
    <rPh sb="2" eb="4">
      <t>カツドウ</t>
    </rPh>
    <rPh sb="4" eb="6">
      <t>バンゴウ</t>
    </rPh>
    <rPh sb="6" eb="7">
      <t>ヒョウ</t>
    </rPh>
    <phoneticPr fontId="3"/>
  </si>
  <si>
    <t>活動番号早見表</t>
    <rPh sb="0" eb="2">
      <t>カツドウ</t>
    </rPh>
    <rPh sb="2" eb="4">
      <t>バンゴウ</t>
    </rPh>
    <rPh sb="4" eb="7">
      <t>ハヤミヒョウ</t>
    </rPh>
    <phoneticPr fontId="3"/>
  </si>
  <si>
    <t>活動番号表</t>
    <rPh sb="0" eb="2">
      <t>カツドウ</t>
    </rPh>
    <rPh sb="2" eb="4">
      <t>バンゴウ</t>
    </rPh>
    <rPh sb="4" eb="5">
      <t>ヒョウ</t>
    </rPh>
    <phoneticPr fontId="3"/>
  </si>
  <si>
    <t>活動記録に記載する活動の番号早見表</t>
    <rPh sb="0" eb="2">
      <t>カツドウ</t>
    </rPh>
    <rPh sb="2" eb="4">
      <t>キロク</t>
    </rPh>
    <rPh sb="5" eb="7">
      <t>キサイ</t>
    </rPh>
    <rPh sb="9" eb="11">
      <t>カツドウ</t>
    </rPh>
    <rPh sb="12" eb="14">
      <t>バンゴウ</t>
    </rPh>
    <rPh sb="14" eb="16">
      <t>ハヤミ</t>
    </rPh>
    <rPh sb="16" eb="17">
      <t>ヒョウ</t>
    </rPh>
    <phoneticPr fontId="3"/>
  </si>
  <si>
    <t>活動記録に記載する活動の番号表（詳細版）</t>
    <rPh sb="0" eb="2">
      <t>カツドウ</t>
    </rPh>
    <rPh sb="2" eb="4">
      <t>キロク</t>
    </rPh>
    <rPh sb="5" eb="7">
      <t>キサイ</t>
    </rPh>
    <rPh sb="9" eb="11">
      <t>カツドウ</t>
    </rPh>
    <rPh sb="12" eb="14">
      <t>バンゴウ</t>
    </rPh>
    <rPh sb="14" eb="15">
      <t>ヒョウ</t>
    </rPh>
    <rPh sb="16" eb="18">
      <t>ショウサイ</t>
    </rPh>
    <rPh sb="18" eb="19">
      <t>バン</t>
    </rPh>
    <phoneticPr fontId="3"/>
  </si>
  <si>
    <t>活動区分</t>
    <rPh sb="0" eb="2">
      <t>カツドウ</t>
    </rPh>
    <rPh sb="2" eb="4">
      <t>クブン</t>
    </rPh>
    <phoneticPr fontId="2"/>
  </si>
  <si>
    <r>
      <t>都道府県の要綱基本方針において活動項目を追加した場合の設定方法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カツドウ</t>
    </rPh>
    <rPh sb="17" eb="19">
      <t>コウモク</t>
    </rPh>
    <rPh sb="20" eb="22">
      <t>ツイカ</t>
    </rPh>
    <rPh sb="24" eb="26">
      <t>バアイ</t>
    </rPh>
    <rPh sb="27" eb="29">
      <t>セッテイ</t>
    </rPh>
    <rPh sb="29" eb="31">
      <t>ホウホウ</t>
    </rPh>
    <rPh sb="32" eb="33">
      <t>ケン</t>
    </rPh>
    <rPh sb="34" eb="37">
      <t>タントウシャ</t>
    </rPh>
    <rPh sb="38" eb="40">
      <t>サギョウ</t>
    </rPh>
    <phoneticPr fontId="2"/>
  </si>
  <si>
    <t>要綱基本方針において活動項目を追加した場合、以下の方法により修正することができます。</t>
    <rPh sb="0" eb="2">
      <t>ヨウコウ</t>
    </rPh>
    <rPh sb="2" eb="4">
      <t>キホン</t>
    </rPh>
    <rPh sb="4" eb="6">
      <t>ホウシン</t>
    </rPh>
    <rPh sb="10" eb="12">
      <t>カツドウ</t>
    </rPh>
    <rPh sb="12" eb="14">
      <t>コウモク</t>
    </rPh>
    <rPh sb="15" eb="17">
      <t>ツイカ</t>
    </rPh>
    <rPh sb="19" eb="20">
      <t>バ</t>
    </rPh>
    <rPh sb="20" eb="21">
      <t>ゴウ</t>
    </rPh>
    <rPh sb="22" eb="24">
      <t>イカ</t>
    </rPh>
    <rPh sb="25" eb="27">
      <t>ホウホウ</t>
    </rPh>
    <rPh sb="30" eb="32">
      <t>シュウセイ</t>
    </rPh>
    <phoneticPr fontId="2"/>
  </si>
  <si>
    <t>●共通：活動記録で、追加した活動番号を入力できるようにする</t>
    <rPh sb="1" eb="3">
      <t>キョウツウ</t>
    </rPh>
    <rPh sb="4" eb="6">
      <t>カツドウ</t>
    </rPh>
    <rPh sb="6" eb="8">
      <t>キロク</t>
    </rPh>
    <rPh sb="10" eb="12">
      <t>ツイカ</t>
    </rPh>
    <rPh sb="14" eb="16">
      <t>カツドウ</t>
    </rPh>
    <rPh sb="16" eb="18">
      <t>バンゴウ</t>
    </rPh>
    <rPh sb="19" eb="21">
      <t>ニュウリョク</t>
    </rPh>
    <phoneticPr fontId="2"/>
  </si>
  <si>
    <t>　１）「取組番号早見表シート」及び「取組番号シート」に番号、支払区分、活動区分、活動項目を追加する。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クブン</t>
    </rPh>
    <rPh sb="40" eb="42">
      <t>カツドウ</t>
    </rPh>
    <rPh sb="42" eb="44">
      <t>コウモク</t>
    </rPh>
    <rPh sb="45" eb="47">
      <t>ツイカ</t>
    </rPh>
    <phoneticPr fontId="2"/>
  </si>
  <si>
    <t>　２）「選択肢」シートのK列～O列の72行以降に行を挿入し、追加した活動番号、支払区分、活動区分、活動項目を入力する。</t>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クブン</t>
    </rPh>
    <rPh sb="49" eb="51">
      <t>カツドウ</t>
    </rPh>
    <rPh sb="51" eb="53">
      <t>コウモク</t>
    </rPh>
    <rPh sb="54" eb="56">
      <t>ニュウリョク</t>
    </rPh>
    <phoneticPr fontId="2"/>
  </si>
  <si>
    <t>　　　（この作業により、活動記録に活動番号が入力された回数がＰ列に入力され、これをもとに実施状況報告書の「実施欄」の○、×を判定します。）</t>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</si>
  <si>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　１）「選択肢」シートのQ列の「50　地域資源の～」の下に番号と活動項目を入力する。</t>
    <rPh sb="13" eb="14">
      <t>レツ</t>
    </rPh>
    <rPh sb="19" eb="21">
      <t>チイキ</t>
    </rPh>
    <rPh sb="21" eb="23">
      <t>シゲン</t>
    </rPh>
    <rPh sb="27" eb="28">
      <t>シタ</t>
    </rPh>
    <rPh sb="29" eb="31">
      <t>バンゴウ</t>
    </rPh>
    <rPh sb="32" eb="34">
      <t>カツドウ</t>
    </rPh>
    <rPh sb="34" eb="36">
      <t>コウモク</t>
    </rPh>
    <rPh sb="37" eb="39">
      <t>ニュウリョク</t>
    </rPh>
    <phoneticPr fontId="2"/>
  </si>
  <si>
    <t>　　　　このとき、「●共通」で入力した活動項目名と同じになるように注意してください。</t>
    <rPh sb="11" eb="13">
      <t>キョウツウ</t>
    </rPh>
    <rPh sb="15" eb="17">
      <t>ニュウリョク</t>
    </rPh>
    <rPh sb="19" eb="21">
      <t>カツドウ</t>
    </rPh>
    <rPh sb="21" eb="23">
      <t>コウモク</t>
    </rPh>
    <rPh sb="23" eb="24">
      <t>メイ</t>
    </rPh>
    <rPh sb="25" eb="26">
      <t>オナ</t>
    </rPh>
    <rPh sb="33" eb="35">
      <t>チュウイ</t>
    </rPh>
    <phoneticPr fontId="2"/>
  </si>
  <si>
    <t>　３）参照範囲に追加した活動項目を含むよう範囲を選択し直し、確定する。</t>
    <rPh sb="3" eb="5">
      <t>サンショウ</t>
    </rPh>
    <rPh sb="5" eb="7">
      <t>ハンイ</t>
    </rPh>
    <rPh sb="8" eb="10">
      <t>ツイカ</t>
    </rPh>
    <rPh sb="12" eb="14">
      <t>カツドウ</t>
    </rPh>
    <rPh sb="14" eb="16">
      <t>コウモク</t>
    </rPh>
    <rPh sb="17" eb="18">
      <t>フク</t>
    </rPh>
    <rPh sb="21" eb="23">
      <t>ハンイ</t>
    </rPh>
    <rPh sb="24" eb="26">
      <t>センタク</t>
    </rPh>
    <rPh sb="27" eb="28">
      <t>ナオ</t>
    </rPh>
    <rPh sb="30" eb="32">
      <t>カクテイ</t>
    </rPh>
    <phoneticPr fontId="2"/>
  </si>
  <si>
    <t>　１）「選択肢」シートのR列の「59　都道府県、～」の下に番号と活動項目を入力する。</t>
    <rPh sb="13" eb="14">
      <t>レツ</t>
    </rPh>
    <rPh sb="19" eb="23">
      <t>トドウフケン</t>
    </rPh>
    <rPh sb="27" eb="28">
      <t>シタ</t>
    </rPh>
    <rPh sb="29" eb="31">
      <t>バンゴウ</t>
    </rPh>
    <rPh sb="32" eb="34">
      <t>カツドウ</t>
    </rPh>
    <rPh sb="34" eb="36">
      <t>コウモク</t>
    </rPh>
    <rPh sb="37" eb="39">
      <t>ニュウリョク</t>
    </rPh>
    <phoneticPr fontId="2"/>
  </si>
  <si>
    <t>　　　新たに行を追加し、追加した活動項目を入力する。</t>
    <rPh sb="16" eb="18">
      <t>カツドウ</t>
    </rPh>
    <rPh sb="18" eb="20">
      <t>コウモク</t>
    </rPh>
    <rPh sb="21" eb="23">
      <t>ニュウリョク</t>
    </rPh>
    <phoneticPr fontId="2"/>
  </si>
  <si>
    <t>　１）「選択肢」シートのM列の「66　ため池（附帯施設）の更新等」の下に番号と活動項目名を入力する</t>
    <rPh sb="13" eb="14">
      <t>レツ</t>
    </rPh>
    <rPh sb="21" eb="22">
      <t>イケ</t>
    </rPh>
    <rPh sb="23" eb="25">
      <t>フタイ</t>
    </rPh>
    <rPh sb="25" eb="27">
      <t>シセツ</t>
    </rPh>
    <rPh sb="29" eb="31">
      <t>コウシン</t>
    </rPh>
    <rPh sb="31" eb="32">
      <t>トウ</t>
    </rPh>
    <rPh sb="34" eb="35">
      <t>シタ</t>
    </rPh>
    <rPh sb="36" eb="38">
      <t>バンゴウ</t>
    </rPh>
    <rPh sb="39" eb="41">
      <t>カツドウ</t>
    </rPh>
    <rPh sb="41" eb="43">
      <t>コウモク</t>
    </rPh>
    <rPh sb="43" eb="44">
      <t>メイ</t>
    </rPh>
    <rPh sb="45" eb="47">
      <t>ニュウリョク</t>
    </rPh>
    <phoneticPr fontId="2"/>
  </si>
  <si>
    <t>200　事務処理</t>
    <phoneticPr fontId="2"/>
  </si>
  <si>
    <t>300　会議</t>
    <phoneticPr fontId="2"/>
  </si>
  <si>
    <t>1　点検</t>
    <phoneticPr fontId="2"/>
  </si>
  <si>
    <t>2　年度活動計画の策定</t>
    <phoneticPr fontId="2"/>
  </si>
  <si>
    <t>3　事務・組織運営等に関する研修、機械の安全使用に関する研修</t>
    <phoneticPr fontId="2"/>
  </si>
  <si>
    <t>4　遊休農地発生防止のための保全管理</t>
    <phoneticPr fontId="2"/>
  </si>
  <si>
    <t>5　畦畔・法面・防風林の草刈り</t>
    <phoneticPr fontId="2"/>
  </si>
  <si>
    <t>6　鳥獣害防護柵等の保守管理</t>
    <phoneticPr fontId="2"/>
  </si>
  <si>
    <t>7　水路の草刈り</t>
    <phoneticPr fontId="2"/>
  </si>
  <si>
    <t>8　水路の泥上げ</t>
    <phoneticPr fontId="2"/>
  </si>
  <si>
    <t>9　水路附帯施設の保守管理</t>
    <phoneticPr fontId="2"/>
  </si>
  <si>
    <t>10　農道の草刈り</t>
    <phoneticPr fontId="2"/>
  </si>
  <si>
    <t>11　農道側溝の泥上げ</t>
    <phoneticPr fontId="2"/>
  </si>
  <si>
    <t>12　路面の維持</t>
    <phoneticPr fontId="2"/>
  </si>
  <si>
    <t>13　ため池の草刈り</t>
    <phoneticPr fontId="2"/>
  </si>
  <si>
    <t>14　ため池の泥上げ</t>
    <phoneticPr fontId="2"/>
  </si>
  <si>
    <t>15　ため池附帯施設の保守管理</t>
    <phoneticPr fontId="2"/>
  </si>
  <si>
    <t>16　異常気象時の対応</t>
    <phoneticPr fontId="2"/>
  </si>
  <si>
    <t>17　農業者の検討会の開催</t>
    <phoneticPr fontId="2"/>
  </si>
  <si>
    <t>18　農業者に対する意向調査、現地調査</t>
    <phoneticPr fontId="2"/>
  </si>
  <si>
    <t>19　不在村地主との連絡体制の整備等</t>
    <phoneticPr fontId="2"/>
  </si>
  <si>
    <t>20　集落外住民や地域住民との意見交換等</t>
    <phoneticPr fontId="2"/>
  </si>
  <si>
    <t>21　地域住民等に対する意向調査等</t>
    <phoneticPr fontId="2"/>
  </si>
  <si>
    <t>22　有識者等による研修会、検討会の開催</t>
    <phoneticPr fontId="2"/>
  </si>
  <si>
    <t>23　その他</t>
    <phoneticPr fontId="2"/>
  </si>
  <si>
    <t>24　農用地の機能診断</t>
    <phoneticPr fontId="2"/>
  </si>
  <si>
    <t>25　水路の機能診断</t>
    <phoneticPr fontId="2"/>
  </si>
  <si>
    <t>26　農道の機能診断</t>
    <phoneticPr fontId="2"/>
  </si>
  <si>
    <t>27　ため池の機能診断</t>
    <phoneticPr fontId="2"/>
  </si>
  <si>
    <t>28　年度活動計画の策定</t>
    <phoneticPr fontId="2"/>
  </si>
  <si>
    <t>29　機能診断・補修技術等に関する研修</t>
    <phoneticPr fontId="2"/>
  </si>
  <si>
    <t>30　農用地の軽微な補修等</t>
    <phoneticPr fontId="2"/>
  </si>
  <si>
    <t>31　水路の軽微な補修等</t>
    <phoneticPr fontId="2"/>
  </si>
  <si>
    <t>32　農道の軽微な補修等</t>
    <phoneticPr fontId="2"/>
  </si>
  <si>
    <t>33　ため池の軽微な補修等</t>
    <phoneticPr fontId="2"/>
  </si>
  <si>
    <t>34　生物多様性保全計画の策定</t>
    <phoneticPr fontId="2"/>
  </si>
  <si>
    <t>35　水質保全計画、農地保全計画の策定</t>
    <phoneticPr fontId="2"/>
  </si>
  <si>
    <t>36　景観形成計画、生活環境保全計画の策定</t>
  </si>
  <si>
    <t>37　水田貯留計画、地下水かん養計画の策定</t>
  </si>
  <si>
    <t>38　資源循環計画の策定</t>
  </si>
  <si>
    <t>39　生物の生息状況の把握（生態系保全）</t>
    <rPh sb="3" eb="5">
      <t>セイブツ</t>
    </rPh>
    <rPh sb="6" eb="8">
      <t>セイソク</t>
    </rPh>
    <rPh sb="8" eb="10">
      <t>ジョウキョウ</t>
    </rPh>
    <rPh sb="11" eb="13">
      <t>ハアク</t>
    </rPh>
    <rPh sb="14" eb="17">
      <t>セイタイケイ</t>
    </rPh>
    <rPh sb="17" eb="19">
      <t>ホゼン</t>
    </rPh>
    <phoneticPr fontId="13"/>
  </si>
  <si>
    <t>40　外来種の駆除（生態系保全）</t>
    <rPh sb="3" eb="6">
      <t>ガイライシュ</t>
    </rPh>
    <rPh sb="7" eb="9">
      <t>クジョ</t>
    </rPh>
    <rPh sb="10" eb="13">
      <t>セイタイケイ</t>
    </rPh>
    <rPh sb="13" eb="15">
      <t>ホゼン</t>
    </rPh>
    <phoneticPr fontId="13"/>
  </si>
  <si>
    <t>41　その他（生態系保全）</t>
    <rPh sb="5" eb="6">
      <t>タ</t>
    </rPh>
    <rPh sb="7" eb="10">
      <t>セイタイケイ</t>
    </rPh>
    <rPh sb="10" eb="12">
      <t>ホゼン</t>
    </rPh>
    <phoneticPr fontId="13"/>
  </si>
  <si>
    <t>42　水質モニタリングの実施・記録管理（水質保全）</t>
    <rPh sb="3" eb="5">
      <t>スイシツ</t>
    </rPh>
    <rPh sb="12" eb="14">
      <t>ジッシ</t>
    </rPh>
    <rPh sb="15" eb="17">
      <t>キロク</t>
    </rPh>
    <rPh sb="17" eb="19">
      <t>カンリ</t>
    </rPh>
    <rPh sb="20" eb="22">
      <t>スイシツ</t>
    </rPh>
    <rPh sb="22" eb="24">
      <t>ホゼン</t>
    </rPh>
    <phoneticPr fontId="13"/>
  </si>
  <si>
    <t>43　畑からの土砂流出対策（水質保全）</t>
    <rPh sb="3" eb="4">
      <t>ハタケ</t>
    </rPh>
    <rPh sb="7" eb="9">
      <t>ドシャ</t>
    </rPh>
    <rPh sb="9" eb="11">
      <t>リュウシュツ</t>
    </rPh>
    <rPh sb="11" eb="13">
      <t>タイサク</t>
    </rPh>
    <rPh sb="14" eb="16">
      <t>スイシツ</t>
    </rPh>
    <rPh sb="16" eb="18">
      <t>ホゼン</t>
    </rPh>
    <phoneticPr fontId="13"/>
  </si>
  <si>
    <t>44　その他（水質保全）</t>
    <rPh sb="5" eb="6">
      <t>タ</t>
    </rPh>
    <rPh sb="7" eb="9">
      <t>スイシツ</t>
    </rPh>
    <rPh sb="9" eb="11">
      <t>ホゼン</t>
    </rPh>
    <phoneticPr fontId="1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</si>
  <si>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</si>
  <si>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3"/>
  </si>
  <si>
    <t>47　その他（景観形成・生活環境保全）</t>
    <rPh sb="5" eb="6">
      <t>タ</t>
    </rPh>
    <rPh sb="7" eb="9">
      <t>ケイカン</t>
    </rPh>
    <rPh sb="9" eb="11">
      <t>ケイセイ</t>
    </rPh>
    <rPh sb="12" eb="14">
      <t>セイカツ</t>
    </rPh>
    <rPh sb="14" eb="16">
      <t>カンキョウ</t>
    </rPh>
    <rPh sb="16" eb="18">
      <t>ホゼン</t>
    </rPh>
    <phoneticPr fontId="1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</si>
  <si>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</si>
  <si>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</si>
  <si>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3"/>
  </si>
  <si>
    <t>51　啓発・普及活動</t>
  </si>
  <si>
    <t>52　遊休農地の有効活用</t>
  </si>
  <si>
    <t>53　鳥獣被害防止対策及び環境改善活動の強化</t>
  </si>
  <si>
    <t>53　鳥獣被害防止対策及び環境改善活動の強化</t>
    <rPh sb="3" eb="5">
      <t>チョウジュウ</t>
    </rPh>
    <rPh sb="5" eb="7">
      <t>ヒガイ</t>
    </rPh>
    <rPh sb="7" eb="9">
      <t>ボウシ</t>
    </rPh>
    <rPh sb="9" eb="11">
      <t>タイサク</t>
    </rPh>
    <rPh sb="11" eb="12">
      <t>オヨ</t>
    </rPh>
    <phoneticPr fontId="2"/>
  </si>
  <si>
    <t>54　地域住民による直営施工</t>
  </si>
  <si>
    <t>55　防災・減災力の強化</t>
  </si>
  <si>
    <t>56　農村環境保全活動の幅広い展開</t>
  </si>
  <si>
    <t>57　やすらぎ・福祉及び教育機能の活用</t>
  </si>
  <si>
    <t>58　農村文化の伝承を通じた農村コミュニティの強化</t>
  </si>
  <si>
    <t>59　都道府県、市町村が特に認める活動</t>
  </si>
  <si>
    <t>60　広報活動</t>
  </si>
  <si>
    <t>61　水路の補修</t>
  </si>
  <si>
    <t>62　水路の更新等</t>
  </si>
  <si>
    <t>63　農道の補修</t>
  </si>
  <si>
    <t>64　農道の更新等</t>
  </si>
  <si>
    <t>65　ため池の補修</t>
  </si>
  <si>
    <t>66　ため池（附帯施設）の更新等</t>
  </si>
  <si>
    <t>滋賀県</t>
    <rPh sb="0" eb="3">
      <t>シガケン</t>
    </rPh>
    <phoneticPr fontId="3"/>
  </si>
  <si>
    <t>共同</t>
    <rPh sb="0" eb="2">
      <t>キョウドウ</t>
    </rPh>
    <phoneticPr fontId="3"/>
  </si>
  <si>
    <t>公共用水域の水質保全活動</t>
    <phoneticPr fontId="2"/>
  </si>
  <si>
    <t>水田の貯留機能向上活動</t>
    <phoneticPr fontId="2"/>
  </si>
  <si>
    <t>生物多様性の回復</t>
    <phoneticPr fontId="2"/>
  </si>
  <si>
    <t>長寿命化</t>
    <rPh sb="0" eb="1">
      <t>チョウ</t>
    </rPh>
    <rPh sb="1" eb="4">
      <t>ジュミョウカ</t>
    </rPh>
    <phoneticPr fontId="2"/>
  </si>
  <si>
    <t>101 水田からの排水（濁水）管理（水質保全）</t>
    <phoneticPr fontId="2"/>
  </si>
  <si>
    <t>102 内湖や水質浄化池、浄化型水路の機能維持増進活動（公共用水域の水質保全活動）</t>
    <phoneticPr fontId="2"/>
  </si>
  <si>
    <t>103 水田の貯留機能向上活動（水田の貯留機能向上活動）</t>
    <phoneticPr fontId="2"/>
  </si>
  <si>
    <t>104 水田魚道の設置（生物多様性の回復）</t>
    <phoneticPr fontId="2"/>
  </si>
  <si>
    <t>105 水路魚道の設置（生物多様性の回復）</t>
    <phoneticPr fontId="2"/>
  </si>
  <si>
    <t>106 生息環境向上施設の設置（生物多様性の回復）</t>
    <phoneticPr fontId="2"/>
  </si>
  <si>
    <t>107 生物の移動経路の確保（生物多様性の回復）</t>
    <phoneticPr fontId="2"/>
  </si>
  <si>
    <t>108 生物多様性保全水路整備（排水路）（生態系保全）</t>
  </si>
  <si>
    <t>生態系保全・水質保全</t>
    <rPh sb="0" eb="3">
      <t>セイタイケイ</t>
    </rPh>
    <rPh sb="3" eb="5">
      <t>ホゼン</t>
    </rPh>
    <rPh sb="6" eb="8">
      <t>スイシツ</t>
    </rPh>
    <rPh sb="8" eb="10">
      <t>ホゼン</t>
    </rPh>
    <phoneticPr fontId="2"/>
  </si>
  <si>
    <t>←押印省略可能</t>
    <rPh sb="1" eb="3">
      <t>オウイン</t>
    </rPh>
    <rPh sb="3" eb="7">
      <t>ショウリャクカノウ</t>
    </rPh>
    <phoneticPr fontId="3"/>
  </si>
  <si>
    <t>←押印省略可能</t>
    <rPh sb="1" eb="7">
      <t>オウインショウリャクカノウ</t>
    </rPh>
    <phoneticPr fontId="3"/>
  </si>
  <si>
    <t>←次年度への持越金が当該年度交付金の3割を超え、かつ、100万円以上である場合は、別途「持越金の使用予定表（農地維持・資源向上（共同））」の添付が必要</t>
    <rPh sb="1" eb="4">
      <t>ジネンド</t>
    </rPh>
    <rPh sb="6" eb="9">
      <t>モチコシキン</t>
    </rPh>
    <rPh sb="10" eb="17">
      <t>トウガイネンドコウフキン</t>
    </rPh>
    <rPh sb="19" eb="20">
      <t>ワリ</t>
    </rPh>
    <rPh sb="21" eb="22">
      <t>コ</t>
    </rPh>
    <rPh sb="30" eb="32">
      <t>マンエン</t>
    </rPh>
    <rPh sb="32" eb="34">
      <t>イジョウ</t>
    </rPh>
    <rPh sb="37" eb="39">
      <t>バアイ</t>
    </rPh>
    <rPh sb="41" eb="43">
      <t>ベット</t>
    </rPh>
    <rPh sb="44" eb="47">
      <t>モチコシキン</t>
    </rPh>
    <rPh sb="48" eb="53">
      <t>シヨウヨテイヒョウ</t>
    </rPh>
    <rPh sb="54" eb="58">
      <t>ノウチイジ</t>
    </rPh>
    <rPh sb="59" eb="63">
      <t>シゲンコウジョウ</t>
    </rPh>
    <rPh sb="64" eb="66">
      <t>キョウドウ</t>
    </rPh>
    <rPh sb="70" eb="72">
      <t>テンプ</t>
    </rPh>
    <rPh sb="73" eb="75">
      <t>ヒツヨウ</t>
    </rPh>
    <phoneticPr fontId="3"/>
  </si>
  <si>
    <t>←次年度への持越金が当該年度交付金の3割を超え、かつ、100万円以上である場合は、別途「持越金の使用予定表（資源向上（長寿命化））」の添付が必要</t>
    <rPh sb="1" eb="4">
      <t>ジネンド</t>
    </rPh>
    <rPh sb="6" eb="9">
      <t>モチコシキン</t>
    </rPh>
    <rPh sb="10" eb="17">
      <t>トウガイネンドコウフキン</t>
    </rPh>
    <rPh sb="19" eb="20">
      <t>ワリ</t>
    </rPh>
    <rPh sb="21" eb="22">
      <t>コ</t>
    </rPh>
    <rPh sb="30" eb="32">
      <t>マンエン</t>
    </rPh>
    <rPh sb="32" eb="34">
      <t>イジョウ</t>
    </rPh>
    <rPh sb="37" eb="39">
      <t>バアイ</t>
    </rPh>
    <rPh sb="41" eb="43">
      <t>ベット</t>
    </rPh>
    <rPh sb="44" eb="47">
      <t>モチコシキン</t>
    </rPh>
    <rPh sb="48" eb="53">
      <t>シヨウヨテイヒョウ</t>
    </rPh>
    <rPh sb="54" eb="58">
      <t>シゲンコウジョウ</t>
    </rPh>
    <rPh sb="59" eb="63">
      <t>チョウジュミョウカ</t>
    </rPh>
    <rPh sb="67" eb="69">
      <t>テンプ</t>
    </rPh>
    <rPh sb="70" eb="72">
      <t>ヒツヨウ</t>
    </rPh>
    <phoneticPr fontId="3"/>
  </si>
  <si>
    <t>＜</t>
    <phoneticPr fontId="3"/>
  </si>
  <si>
    <t>年度　収支実績</t>
    <rPh sb="0" eb="2">
      <t>ネンド</t>
    </rPh>
    <rPh sb="3" eb="5">
      <t>シュウシ</t>
    </rPh>
    <rPh sb="5" eb="7">
      <t>ジッセキ</t>
    </rPh>
    <phoneticPr fontId="3"/>
  </si>
  <si>
    <t>現在　＞</t>
    <rPh sb="0" eb="2">
      <t>ゲンザイ</t>
    </rPh>
    <phoneticPr fontId="3"/>
  </si>
  <si>
    <t>年度　多面的機能支払交付金に係る実施状況報告書</t>
    <phoneticPr fontId="3"/>
  </si>
  <si>
    <r>
      <t xml:space="preserve">農業の有する多面的機能の発揮の促進に関する活動計画書
</t>
    </r>
    <r>
      <rPr>
        <sz val="11"/>
        <rFont val="メイリオ"/>
        <family val="3"/>
        <charset val="128"/>
      </rPr>
      <t>（多面的機能支払に係る活動計画書</t>
    </r>
    <r>
      <rPr>
        <strike/>
        <sz val="11"/>
        <rFont val="メイリオ"/>
        <family val="3"/>
        <charset val="128"/>
      </rPr>
      <t>、中山間地域等直接支払に係る集落協定、
環境保全型農業直接支払に係る営農活動計画書</t>
    </r>
    <r>
      <rPr>
        <sz val="11"/>
        <rFont val="メイリオ"/>
        <family val="3"/>
        <charset val="128"/>
      </rPr>
      <t>）</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3"/>
  </si>
  <si>
    <t>ため池</t>
    <phoneticPr fontId="2"/>
  </si>
  <si>
    <t>生物多様性水路</t>
    <rPh sb="0" eb="7">
      <t>セイブツタヨウセイスイロ</t>
    </rPh>
    <phoneticPr fontId="2"/>
  </si>
  <si>
    <t>108 生物多様性保全水路整備（施設の長寿命化）</t>
    <rPh sb="4" eb="15">
      <t>セイブツタヨウセイホゼンスイロセイビ</t>
    </rPh>
    <rPh sb="16" eb="18">
      <t>シセツ</t>
    </rPh>
    <rPh sb="19" eb="23">
      <t>チョウジュミョウカ</t>
    </rPh>
    <phoneticPr fontId="2"/>
  </si>
  <si>
    <t>令和4</t>
    <rPh sb="0" eb="2">
      <t>レイワ</t>
    </rPh>
    <phoneticPr fontId="3"/>
  </si>
  <si>
    <t>のぼり旗の設置</t>
    <rPh sb="3" eb="4">
      <t>バタ</t>
    </rPh>
    <rPh sb="5" eb="7">
      <t>セッチ</t>
    </rPh>
    <phoneticPr fontId="3"/>
  </si>
  <si>
    <t>事務研修・安全講習会</t>
    <rPh sb="0" eb="2">
      <t>ジム</t>
    </rPh>
    <rPh sb="2" eb="4">
      <t>ケンシュウ</t>
    </rPh>
    <rPh sb="5" eb="7">
      <t>アンゼン</t>
    </rPh>
    <rPh sb="7" eb="9">
      <t>コウシュウ</t>
    </rPh>
    <rPh sb="9" eb="10">
      <t>カイ</t>
    </rPh>
    <phoneticPr fontId="3"/>
  </si>
  <si>
    <t>台風大雨後の見回り</t>
    <rPh sb="0" eb="2">
      <t>タイフウ</t>
    </rPh>
    <rPh sb="2" eb="4">
      <t>オオアメ</t>
    </rPh>
    <rPh sb="4" eb="5">
      <t>アト</t>
    </rPh>
    <rPh sb="6" eb="8">
      <t>ミマワ</t>
    </rPh>
    <phoneticPr fontId="3"/>
  </si>
  <si>
    <t>機能診断・技術研修等の研修</t>
    <rPh sb="0" eb="2">
      <t>キノウ</t>
    </rPh>
    <rPh sb="2" eb="4">
      <t>シンダン</t>
    </rPh>
    <rPh sb="5" eb="9">
      <t>ギジュツケンシュウ</t>
    </rPh>
    <rPh sb="9" eb="10">
      <t>トウ</t>
    </rPh>
    <rPh sb="11" eb="13">
      <t>ケンシュウ</t>
    </rPh>
    <phoneticPr fontId="3"/>
  </si>
  <si>
    <t>役員会議</t>
    <rPh sb="0" eb="2">
      <t>ヤクイン</t>
    </rPh>
    <rPh sb="2" eb="4">
      <t>カイギ</t>
    </rPh>
    <phoneticPr fontId="3"/>
  </si>
  <si>
    <t>申請・会計書類作成</t>
    <rPh sb="0" eb="2">
      <t>シンセイ</t>
    </rPh>
    <rPh sb="3" eb="5">
      <t>カイケイ</t>
    </rPh>
    <rPh sb="5" eb="7">
      <t>ショルイ</t>
    </rPh>
    <rPh sb="7" eb="9">
      <t>サクセイ</t>
    </rPh>
    <phoneticPr fontId="3"/>
  </si>
  <si>
    <t>会計監査</t>
    <rPh sb="0" eb="2">
      <t>カイケイ</t>
    </rPh>
    <rPh sb="2" eb="4">
      <t>カンサ</t>
    </rPh>
    <phoneticPr fontId="3"/>
  </si>
  <si>
    <t>検討会・活動報告・総会</t>
    <rPh sb="0" eb="3">
      <t>ケントウカイ</t>
    </rPh>
    <rPh sb="4" eb="6">
      <t>カツドウ</t>
    </rPh>
    <rPh sb="6" eb="8">
      <t>ホウコク</t>
    </rPh>
    <rPh sb="9" eb="11">
      <t>ソウカイ</t>
    </rPh>
    <phoneticPr fontId="3"/>
  </si>
  <si>
    <t>濁水管理　4回目</t>
    <rPh sb="0" eb="4">
      <t>ダクスイカンリ</t>
    </rPh>
    <rPh sb="6" eb="7">
      <t>カイ</t>
    </rPh>
    <rPh sb="7" eb="8">
      <t>メ</t>
    </rPh>
    <phoneticPr fontId="3"/>
  </si>
  <si>
    <t>濁水管理　1回目</t>
    <rPh sb="0" eb="4">
      <t>ダクスイカンリ</t>
    </rPh>
    <rPh sb="6" eb="7">
      <t>カイ</t>
    </rPh>
    <rPh sb="7" eb="8">
      <t>メ</t>
    </rPh>
    <phoneticPr fontId="3"/>
  </si>
  <si>
    <t>濁水管理　2回目</t>
    <rPh sb="0" eb="4">
      <t>ダクスイカンリ</t>
    </rPh>
    <rPh sb="6" eb="8">
      <t>カイメ</t>
    </rPh>
    <phoneticPr fontId="3"/>
  </si>
  <si>
    <t>濁水管理　3回目</t>
    <rPh sb="0" eb="4">
      <t>ダクスイカンリ</t>
    </rPh>
    <rPh sb="6" eb="7">
      <t>カイ</t>
    </rPh>
    <rPh sb="7" eb="8">
      <t>メ</t>
    </rPh>
    <phoneticPr fontId="3"/>
  </si>
  <si>
    <r>
      <t>クリーン作戦
子供会10名参加</t>
    </r>
    <r>
      <rPr>
        <sz val="8"/>
        <rFont val="HG丸ｺﾞｼｯｸM-PRO"/>
        <family val="3"/>
        <charset val="128"/>
      </rPr>
      <t>（図書券配布）</t>
    </r>
  </si>
  <si>
    <t>広域事務局にて実施　1回目</t>
    <rPh sb="0" eb="2">
      <t>コウイキ</t>
    </rPh>
    <rPh sb="2" eb="5">
      <t>ジムキョク</t>
    </rPh>
    <rPh sb="7" eb="9">
      <t>ジッシ</t>
    </rPh>
    <rPh sb="11" eb="13">
      <t>カイメ</t>
    </rPh>
    <phoneticPr fontId="3"/>
  </si>
  <si>
    <t>広域事務局にて実施　2回目</t>
    <rPh sb="0" eb="2">
      <t>コウイキ</t>
    </rPh>
    <rPh sb="2" eb="5">
      <t>ジムキョク</t>
    </rPh>
    <rPh sb="7" eb="9">
      <t>ジッシ</t>
    </rPh>
    <rPh sb="11" eb="12">
      <t>カイ</t>
    </rPh>
    <rPh sb="12" eb="13">
      <t>メ</t>
    </rPh>
    <phoneticPr fontId="3"/>
  </si>
  <si>
    <t>広域事務局にて実施　3回目</t>
    <rPh sb="0" eb="2">
      <t>コウイキ</t>
    </rPh>
    <rPh sb="2" eb="5">
      <t>ジムキョク</t>
    </rPh>
    <rPh sb="7" eb="9">
      <t>ジッシ</t>
    </rPh>
    <rPh sb="11" eb="12">
      <t>カイ</t>
    </rPh>
    <rPh sb="12" eb="13">
      <t>メ</t>
    </rPh>
    <phoneticPr fontId="3"/>
  </si>
  <si>
    <t>広域事務局にて実施　4回目</t>
    <rPh sb="0" eb="2">
      <t>コウイキ</t>
    </rPh>
    <rPh sb="2" eb="5">
      <t>ジムキョク</t>
    </rPh>
    <rPh sb="7" eb="9">
      <t>ジッシ</t>
    </rPh>
    <rPh sb="11" eb="13">
      <t>カイメ</t>
    </rPh>
    <phoneticPr fontId="3"/>
  </si>
  <si>
    <t>活動実施項目一覧表【農地維持･資源向上(共同活動)】</t>
    <phoneticPr fontId="3"/>
  </si>
  <si>
    <t>番号</t>
    <rPh sb="0" eb="2">
      <t>バンゴウ</t>
    </rPh>
    <phoneticPr fontId="3"/>
  </si>
  <si>
    <t>共　　通</t>
    <rPh sb="0" eb="1">
      <t>トモ</t>
    </rPh>
    <rPh sb="3" eb="4">
      <t>ツウ</t>
    </rPh>
    <phoneticPr fontId="3"/>
  </si>
  <si>
    <t>事務･会議</t>
    <rPh sb="0" eb="1">
      <t>コト</t>
    </rPh>
    <rPh sb="1" eb="2">
      <t>ツトム</t>
    </rPh>
    <rPh sb="3" eb="4">
      <t>カイ</t>
    </rPh>
    <rPh sb="4" eb="5">
      <t>ギ</t>
    </rPh>
    <phoneticPr fontId="3"/>
  </si>
  <si>
    <t>耕作放棄地の把握､水路･農道･ため池施設の点検</t>
    <phoneticPr fontId="3"/>
  </si>
  <si>
    <t>事務処理､会計処理</t>
    <phoneticPr fontId="3"/>
  </si>
  <si>
    <t>農用地の機能診断･記録管理</t>
    <phoneticPr fontId="3"/>
  </si>
  <si>
    <t>総会(活動計画､予算等)【議事録の提出が必要】</t>
    <rPh sb="10" eb="11">
      <t>ナド</t>
    </rPh>
    <phoneticPr fontId="3"/>
  </si>
  <si>
    <t>水路の機能診断･記録管理</t>
    <phoneticPr fontId="3"/>
  </si>
  <si>
    <t>会計監査【決算資料と監査報告書の提出が必要】</t>
    <phoneticPr fontId="3"/>
  </si>
  <si>
    <t>農道の機能診断･記録管理</t>
    <phoneticPr fontId="3"/>
  </si>
  <si>
    <t>会議･打合せ</t>
    <phoneticPr fontId="3"/>
  </si>
  <si>
    <t>ため池の機能診断･記録管理(対象施設として位置付けている組織のみ)</t>
    <rPh sb="14" eb="16">
      <t>タイショウ</t>
    </rPh>
    <phoneticPr fontId="3"/>
  </si>
  <si>
    <t>年度活動計画の策定(農地維持活動)</t>
    <phoneticPr fontId="3"/>
  </si>
  <si>
    <t>地域資源の適切な保全管理のための推進活動</t>
    <rPh sb="0" eb="1">
      <t>チ</t>
    </rPh>
    <rPh sb="1" eb="2">
      <t>イキ</t>
    </rPh>
    <rPh sb="2" eb="3">
      <t>シ</t>
    </rPh>
    <rPh sb="3" eb="4">
      <t>ミナモト</t>
    </rPh>
    <rPh sb="5" eb="6">
      <t>テキ</t>
    </rPh>
    <rPh sb="6" eb="7">
      <t>キリ</t>
    </rPh>
    <rPh sb="8" eb="9">
      <t>タモツ</t>
    </rPh>
    <rPh sb="9" eb="10">
      <t>ゼン</t>
    </rPh>
    <rPh sb="10" eb="11">
      <t>カン</t>
    </rPh>
    <rPh sb="11" eb="12">
      <t>リ</t>
    </rPh>
    <rPh sb="16" eb="17">
      <t>スイ</t>
    </rPh>
    <rPh sb="17" eb="18">
      <t>ススム</t>
    </rPh>
    <rPh sb="18" eb="19">
      <t>カツ</t>
    </rPh>
    <rPh sb="19" eb="20">
      <t>ドウ</t>
    </rPh>
    <phoneticPr fontId="3"/>
  </si>
  <si>
    <t>年度活動計画の策定(資源向上活動)</t>
    <phoneticPr fontId="3"/>
  </si>
  <si>
    <t>農業者による検討会【会議録の提出が必要】</t>
    <rPh sb="14" eb="16">
      <t>テイシュツ</t>
    </rPh>
    <rPh sb="17" eb="19">
      <t>ヒツヨウ</t>
    </rPh>
    <phoneticPr fontId="3"/>
  </si>
  <si>
    <t>生態系保全計画の策定</t>
    <phoneticPr fontId="3"/>
  </si>
  <si>
    <t>水質保全･農地保全計画の策定</t>
    <phoneticPr fontId="3"/>
  </si>
  <si>
    <t>啓発･普及活動</t>
    <rPh sb="0" eb="1">
      <t>ケイ</t>
    </rPh>
    <rPh sb="1" eb="2">
      <t>ハッ</t>
    </rPh>
    <rPh sb="3" eb="4">
      <t>フ</t>
    </rPh>
    <rPh sb="4" eb="5">
      <t>キュウ</t>
    </rPh>
    <rPh sb="5" eb="6">
      <t>カツ</t>
    </rPh>
    <rPh sb="6" eb="7">
      <t>ドウ</t>
    </rPh>
    <phoneticPr fontId="3"/>
  </si>
  <si>
    <t>景観形成･生活環境保全計画の策定</t>
    <phoneticPr fontId="3"/>
  </si>
  <si>
    <t>どちらか１つを実施</t>
    <rPh sb="7" eb="9">
      <t>ジッシ</t>
    </rPh>
    <phoneticPr fontId="3"/>
  </si>
  <si>
    <t>パンフ･広報誌作成､のぼり旗･看板設置</t>
    <rPh sb="4" eb="7">
      <t>コウホウシ</t>
    </rPh>
    <rPh sb="6" eb="8">
      <t>サクセイ</t>
    </rPh>
    <rPh sb="12" eb="13">
      <t>ハタ</t>
    </rPh>
    <rPh sb="15" eb="17">
      <t>カンバン</t>
    </rPh>
    <rPh sb="16" eb="18">
      <t>セッチ</t>
    </rPh>
    <rPh sb="18" eb="19">
      <t>トウ</t>
    </rPh>
    <phoneticPr fontId="3"/>
  </si>
  <si>
    <t>協定期間内に各１回以上受講</t>
    <rPh sb="0" eb="2">
      <t>キョウテイ</t>
    </rPh>
    <rPh sb="2" eb="4">
      <t>キカン</t>
    </rPh>
    <rPh sb="4" eb="5">
      <t>ナイ</t>
    </rPh>
    <rPh sb="6" eb="7">
      <t>カク</t>
    </rPh>
    <rPh sb="8" eb="9">
      <t>カイ</t>
    </rPh>
    <rPh sb="9" eb="11">
      <t>イジョウ</t>
    </rPh>
    <rPh sb="11" eb="13">
      <t>ジュコウ</t>
    </rPh>
    <phoneticPr fontId="3"/>
  </si>
  <si>
    <t>｢事務･組織運営等に関する研修｣の受講</t>
    <phoneticPr fontId="3"/>
  </si>
  <si>
    <t>勉強会･活動報告会</t>
    <rPh sb="0" eb="2">
      <t>ベンキョウ</t>
    </rPh>
    <rPh sb="2" eb="3">
      <t>カイ</t>
    </rPh>
    <rPh sb="4" eb="6">
      <t>カツドウ</t>
    </rPh>
    <rPh sb="6" eb="8">
      <t>ホウコク</t>
    </rPh>
    <rPh sb="8" eb="9">
      <t>カイ</t>
    </rPh>
    <phoneticPr fontId="3"/>
  </si>
  <si>
    <t>｢機械の安全使用に関する研修｣の受講</t>
    <phoneticPr fontId="3"/>
  </si>
  <si>
    <t>｢機能診断･補修技術等に関する研修｣の受講</t>
    <rPh sb="1" eb="3">
      <t>キノウ</t>
    </rPh>
    <rPh sb="3" eb="5">
      <t>シンダン</t>
    </rPh>
    <rPh sb="6" eb="8">
      <t>ホシュウ</t>
    </rPh>
    <rPh sb="8" eb="10">
      <t>ギジュツ</t>
    </rPh>
    <rPh sb="10" eb="11">
      <t>トウ</t>
    </rPh>
    <rPh sb="12" eb="13">
      <t>カン</t>
    </rPh>
    <rPh sb="15" eb="17">
      <t>ケンシュウ</t>
    </rPh>
    <rPh sb="19" eb="21">
      <t>ジュコウ</t>
    </rPh>
    <phoneticPr fontId="3"/>
  </si>
  <si>
    <t>異常気象時(大雨･台風･地震等発生後)の見回り､応急処置</t>
    <rPh sb="6" eb="8">
      <t>オオアメ</t>
    </rPh>
    <rPh sb="9" eb="11">
      <t>タイフウ</t>
    </rPh>
    <rPh sb="12" eb="14">
      <t>ジシン</t>
    </rPh>
    <rPh sb="14" eb="15">
      <t>ナド</t>
    </rPh>
    <rPh sb="15" eb="17">
      <t>ハッセイ</t>
    </rPh>
    <rPh sb="17" eb="18">
      <t>ゴ</t>
    </rPh>
    <phoneticPr fontId="3"/>
  </si>
  <si>
    <t>農　用　地</t>
    <rPh sb="0" eb="1">
      <t>ノウ</t>
    </rPh>
    <rPh sb="2" eb="3">
      <t>ヨウ</t>
    </rPh>
    <rPh sb="4" eb="5">
      <t>チ</t>
    </rPh>
    <phoneticPr fontId="3"/>
  </si>
  <si>
    <t>生態系保全</t>
    <rPh sb="0" eb="1">
      <t>セイ</t>
    </rPh>
    <rPh sb="1" eb="2">
      <t>タイ</t>
    </rPh>
    <rPh sb="2" eb="3">
      <t>ケイ</t>
    </rPh>
    <rPh sb="3" eb="4">
      <t>タモツ</t>
    </rPh>
    <rPh sb="4" eb="5">
      <t>ゼン</t>
    </rPh>
    <phoneticPr fontId="3"/>
  </si>
  <si>
    <t>遊休農地を発生させないための保全管理</t>
    <rPh sb="5" eb="7">
      <t>ハッセイ</t>
    </rPh>
    <phoneticPr fontId="3"/>
  </si>
  <si>
    <t>生物の生息状況の把握(生き物観察会の開催等)</t>
    <phoneticPr fontId="3"/>
  </si>
  <si>
    <t>畦畔の草刈り</t>
    <rPh sb="3" eb="5">
      <t>クサカ</t>
    </rPh>
    <phoneticPr fontId="3"/>
  </si>
  <si>
    <t>外来種の駆除(外来植物や生物の駆除)</t>
    <phoneticPr fontId="3"/>
  </si>
  <si>
    <r>
      <t>獣害柵の</t>
    </r>
    <r>
      <rPr>
        <u/>
        <sz val="12"/>
        <color indexed="8"/>
        <rFont val="HG丸ｺﾞｼｯｸM-PRO"/>
        <family val="3"/>
        <charset val="128"/>
      </rPr>
      <t>簡易な補修</t>
    </r>
    <r>
      <rPr>
        <sz val="12"/>
        <color indexed="8"/>
        <rFont val="HG丸ｺﾞｼｯｸM-PRO"/>
        <family val="3"/>
        <charset val="128"/>
      </rPr>
      <t>や周辺の草刈り</t>
    </r>
    <phoneticPr fontId="3"/>
  </si>
  <si>
    <t>生物多様性保全に配慮した施設の適正管理(魚道等の設置･管理)</t>
    <rPh sb="20" eb="22">
      <t>ギョドウ</t>
    </rPh>
    <rPh sb="22" eb="23">
      <t>ナド</t>
    </rPh>
    <rPh sb="24" eb="26">
      <t>セッチ</t>
    </rPh>
    <rPh sb="27" eb="29">
      <t>カンリ</t>
    </rPh>
    <phoneticPr fontId="3"/>
  </si>
  <si>
    <t>法面の補修</t>
    <rPh sb="0" eb="1">
      <t>ホウ</t>
    </rPh>
    <rPh sb="1" eb="2">
      <t>メン</t>
    </rPh>
    <rPh sb="3" eb="5">
      <t>ホシュウ</t>
    </rPh>
    <phoneticPr fontId="3"/>
  </si>
  <si>
    <t>遊休農地等のビオトープとしての位置付け･維持管理</t>
    <rPh sb="0" eb="2">
      <t>ユウキュウ</t>
    </rPh>
    <rPh sb="2" eb="4">
      <t>ノウチ</t>
    </rPh>
    <rPh sb="4" eb="5">
      <t>ナド</t>
    </rPh>
    <rPh sb="15" eb="17">
      <t>イチ</t>
    </rPh>
    <rPh sb="17" eb="18">
      <t>ヅ</t>
    </rPh>
    <rPh sb="20" eb="22">
      <t>イジ</t>
    </rPh>
    <rPh sb="22" eb="24">
      <t>カンリ</t>
    </rPh>
    <phoneticPr fontId="3"/>
  </si>
  <si>
    <t>畦畔の破損箇所の補修</t>
    <rPh sb="0" eb="2">
      <t>ケイハン</t>
    </rPh>
    <rPh sb="3" eb="5">
      <t>ハソン</t>
    </rPh>
    <rPh sb="5" eb="7">
      <t>カショ</t>
    </rPh>
    <rPh sb="8" eb="10">
      <t>ホシュウ</t>
    </rPh>
    <phoneticPr fontId="3"/>
  </si>
  <si>
    <t>保全する生物の生活史に配慮した草刈り･泥上げ</t>
    <phoneticPr fontId="3"/>
  </si>
  <si>
    <t>暗渠排水の清掃</t>
    <rPh sb="0" eb="2">
      <t>アンキョ</t>
    </rPh>
    <rPh sb="2" eb="4">
      <t>ハイスイ</t>
    </rPh>
    <rPh sb="5" eb="7">
      <t>セイソウ</t>
    </rPh>
    <phoneticPr fontId="3"/>
  </si>
  <si>
    <t>放流･植栽を通じた在来生物の育成</t>
    <phoneticPr fontId="3"/>
  </si>
  <si>
    <t>除れき</t>
    <rPh sb="0" eb="1">
      <t>ジョ</t>
    </rPh>
    <phoneticPr fontId="3"/>
  </si>
  <si>
    <t>希少種の定期的な監視</t>
  </si>
  <si>
    <t>獣害柵の補修(簡易でないもの)･設置</t>
    <rPh sb="7" eb="9">
      <t>カンイ</t>
    </rPh>
    <rPh sb="16" eb="18">
      <t>セッチ</t>
    </rPh>
    <phoneticPr fontId="3"/>
  </si>
  <si>
    <t>防草シートの設置､薬剤による除草</t>
    <rPh sb="0" eb="2">
      <t>ボウソウ</t>
    </rPh>
    <rPh sb="6" eb="8">
      <t>セッチ</t>
    </rPh>
    <rPh sb="9" eb="11">
      <t>ヤクザイ</t>
    </rPh>
    <rPh sb="14" eb="16">
      <t>ジョソウ</t>
    </rPh>
    <phoneticPr fontId="3"/>
  </si>
  <si>
    <t>水質保全</t>
    <rPh sb="0" eb="1">
      <t>ミズ</t>
    </rPh>
    <rPh sb="1" eb="2">
      <t>シツ</t>
    </rPh>
    <rPh sb="2" eb="3">
      <t>タモツ</t>
    </rPh>
    <rPh sb="3" eb="4">
      <t>ゼン</t>
    </rPh>
    <phoneticPr fontId="3"/>
  </si>
  <si>
    <t>水田からの排水(濁水)管理(年4回以上)【記録の提出が必要】</t>
    <rPh sb="14" eb="15">
      <t>ネン</t>
    </rPh>
    <rPh sb="21" eb="23">
      <t>キロク</t>
    </rPh>
    <rPh sb="24" eb="26">
      <t>テイシュツ</t>
    </rPh>
    <rPh sb="27" eb="29">
      <t>ヒツヨウ</t>
    </rPh>
    <phoneticPr fontId="3"/>
  </si>
  <si>
    <t>水　　路</t>
    <rPh sb="0" eb="1">
      <t>ミズ</t>
    </rPh>
    <rPh sb="3" eb="4">
      <t>ミチ</t>
    </rPh>
    <phoneticPr fontId="3"/>
  </si>
  <si>
    <t>水質モニタリングの実施･記録管理(透視度調査)</t>
    <rPh sb="17" eb="19">
      <t>トウシ</t>
    </rPh>
    <rPh sb="19" eb="20">
      <t>ド</t>
    </rPh>
    <rPh sb="20" eb="22">
      <t>チョウサ</t>
    </rPh>
    <phoneticPr fontId="3"/>
  </si>
  <si>
    <t>法面等の草刈り</t>
    <rPh sb="0" eb="1">
      <t>ホウ</t>
    </rPh>
    <rPh sb="1" eb="2">
      <t>メン</t>
    </rPh>
    <rPh sb="2" eb="3">
      <t>トウ</t>
    </rPh>
    <rPh sb="4" eb="6">
      <t>クサカリ</t>
    </rPh>
    <phoneticPr fontId="3"/>
  </si>
  <si>
    <t>泥上げ</t>
    <phoneticPr fontId="3"/>
  </si>
  <si>
    <t>景観形成･生活環境保全</t>
    <phoneticPr fontId="3"/>
  </si>
  <si>
    <t>ゲート類の注油や塗装等の保守･管理</t>
    <phoneticPr fontId="3"/>
  </si>
  <si>
    <t>水路法面や農道路肩への植栽</t>
    <rPh sb="0" eb="2">
      <t>スイロ</t>
    </rPh>
    <rPh sb="2" eb="4">
      <t>ノリメン</t>
    </rPh>
    <rPh sb="5" eb="7">
      <t>ノウドウ</t>
    </rPh>
    <rPh sb="7" eb="9">
      <t>ロカタ</t>
    </rPh>
    <phoneticPr fontId="3"/>
  </si>
  <si>
    <t>側壁のはらみ修正</t>
    <phoneticPr fontId="3"/>
  </si>
  <si>
    <t>遊休農地等を活用した景観作物の作付け</t>
    <rPh sb="0" eb="2">
      <t>ユウキュウ</t>
    </rPh>
    <rPh sb="2" eb="4">
      <t>ノウチ</t>
    </rPh>
    <rPh sb="12" eb="14">
      <t>サクモツ</t>
    </rPh>
    <rPh sb="15" eb="16">
      <t>サク</t>
    </rPh>
    <rPh sb="16" eb="17">
      <t>ヅ</t>
    </rPh>
    <phoneticPr fontId="3"/>
  </si>
  <si>
    <t>目地詰め</t>
  </si>
  <si>
    <t>水路･農道等のゴミ拾い</t>
    <rPh sb="0" eb="2">
      <t>スイロ</t>
    </rPh>
    <rPh sb="3" eb="5">
      <t>ノウドウ</t>
    </rPh>
    <rPh sb="5" eb="6">
      <t>ナド</t>
    </rPh>
    <rPh sb="9" eb="10">
      <t>ヒロ</t>
    </rPh>
    <phoneticPr fontId="3"/>
  </si>
  <si>
    <t>コンクリート構造物の表面コーティング</t>
    <rPh sb="6" eb="9">
      <t>コウゾウブツ</t>
    </rPh>
    <rPh sb="10" eb="12">
      <t>ヒョウメン</t>
    </rPh>
    <phoneticPr fontId="3"/>
  </si>
  <si>
    <t>農業用水を防火用水として利用</t>
    <rPh sb="5" eb="7">
      <t>ボウカ</t>
    </rPh>
    <rPh sb="7" eb="9">
      <t>ヨウスイ</t>
    </rPh>
    <rPh sb="12" eb="14">
      <t>リヨウ</t>
    </rPh>
    <phoneticPr fontId="3"/>
  </si>
  <si>
    <t>沈下に対する補修</t>
    <rPh sb="6" eb="8">
      <t>ホシュウ</t>
    </rPh>
    <phoneticPr fontId="3"/>
  </si>
  <si>
    <t>はさ掛け､虫送り等の伝統農法の実践</t>
    <rPh sb="2" eb="3">
      <t>カ</t>
    </rPh>
    <rPh sb="5" eb="6">
      <t>ムシ</t>
    </rPh>
    <rPh sb="6" eb="7">
      <t>オク</t>
    </rPh>
    <rPh sb="8" eb="9">
      <t>ナド</t>
    </rPh>
    <rPh sb="10" eb="12">
      <t>デントウ</t>
    </rPh>
    <rPh sb="12" eb="14">
      <t>ノウホウ</t>
    </rPh>
    <rPh sb="15" eb="17">
      <t>ジッセン</t>
    </rPh>
    <phoneticPr fontId="3"/>
  </si>
  <si>
    <t>側壁の裏込材の充填､水路溝畔の補修</t>
    <rPh sb="12" eb="13">
      <t>ミゾ</t>
    </rPh>
    <phoneticPr fontId="3"/>
  </si>
  <si>
    <t>藻等の除去</t>
    <phoneticPr fontId="3"/>
  </si>
  <si>
    <t>多面的機能の増進を図る活動</t>
    <rPh sb="0" eb="1">
      <t>タ</t>
    </rPh>
    <rPh sb="1" eb="2">
      <t>メン</t>
    </rPh>
    <rPh sb="2" eb="3">
      <t>マト</t>
    </rPh>
    <rPh sb="3" eb="4">
      <t>キ</t>
    </rPh>
    <rPh sb="4" eb="5">
      <t>ノウ</t>
    </rPh>
    <rPh sb="6" eb="7">
      <t>ゾウ</t>
    </rPh>
    <rPh sb="7" eb="8">
      <t>ススム</t>
    </rPh>
    <rPh sb="9" eb="10">
      <t>ハカ</t>
    </rPh>
    <rPh sb="11" eb="12">
      <t>カツ</t>
    </rPh>
    <rPh sb="12" eb="13">
      <t>ドウ</t>
    </rPh>
    <phoneticPr fontId="3"/>
  </si>
  <si>
    <t>法面の補修</t>
    <phoneticPr fontId="3"/>
  </si>
  <si>
    <t>破損箇所の補修</t>
    <rPh sb="2" eb="4">
      <t>カショ</t>
    </rPh>
    <phoneticPr fontId="3"/>
  </si>
  <si>
    <t>給水栓の補修</t>
    <rPh sb="4" eb="6">
      <t>ホシュウ</t>
    </rPh>
    <phoneticPr fontId="3"/>
  </si>
  <si>
    <t>空気弁等の補修</t>
    <rPh sb="5" eb="7">
      <t>ホシュウ</t>
    </rPh>
    <phoneticPr fontId="3"/>
  </si>
  <si>
    <t>【防災減災型】に取り組まれる組織のみ</t>
    <rPh sb="1" eb="2">
      <t>ボウ</t>
    </rPh>
    <rPh sb="2" eb="3">
      <t>サイ</t>
    </rPh>
    <rPh sb="3" eb="4">
      <t>ゲン</t>
    </rPh>
    <rPh sb="4" eb="5">
      <t>サイ</t>
    </rPh>
    <rPh sb="5" eb="6">
      <t>ガタ</t>
    </rPh>
    <rPh sb="8" eb="9">
      <t>ト</t>
    </rPh>
    <rPh sb="10" eb="11">
      <t>ク</t>
    </rPh>
    <rPh sb="14" eb="15">
      <t>グミ</t>
    </rPh>
    <rPh sb="15" eb="16">
      <t>オリ</t>
    </rPh>
    <phoneticPr fontId="3"/>
  </si>
  <si>
    <t>水田貯留機能増進に係る地域計画の策定</t>
    <phoneticPr fontId="3"/>
  </si>
  <si>
    <t>農　　道</t>
    <rPh sb="0" eb="1">
      <t>ノウ</t>
    </rPh>
    <rPh sb="3" eb="4">
      <t>ミチ</t>
    </rPh>
    <phoneticPr fontId="3"/>
  </si>
  <si>
    <t>水田の貯留機能向上活動(設置･管理･操作)</t>
    <phoneticPr fontId="3"/>
  </si>
  <si>
    <t>路肩･法面の草刈り</t>
    <rPh sb="0" eb="2">
      <t>ロカタ</t>
    </rPh>
    <rPh sb="3" eb="5">
      <t>ノリメン</t>
    </rPh>
    <rPh sb="6" eb="8">
      <t>クサカリ</t>
    </rPh>
    <phoneticPr fontId="3"/>
  </si>
  <si>
    <t>砂利･砕石による未舗装農道の窪み補修</t>
    <rPh sb="8" eb="11">
      <t>ミホソウ</t>
    </rPh>
    <rPh sb="11" eb="13">
      <t>ノウドウ</t>
    </rPh>
    <rPh sb="14" eb="15">
      <t>クボ</t>
    </rPh>
    <phoneticPr fontId="3"/>
  </si>
  <si>
    <t>【生態系保全型】に取り組まれる組織のみ</t>
    <rPh sb="6" eb="7">
      <t>ガタ</t>
    </rPh>
    <rPh sb="9" eb="10">
      <t>ト</t>
    </rPh>
    <rPh sb="11" eb="12">
      <t>ク</t>
    </rPh>
    <rPh sb="15" eb="16">
      <t>グミ</t>
    </rPh>
    <rPh sb="16" eb="17">
      <t>オリ</t>
    </rPh>
    <phoneticPr fontId="3"/>
  </si>
  <si>
    <t>路肩･法面の補修</t>
    <phoneticPr fontId="3"/>
  </si>
  <si>
    <t>生物多様性保全計画の策定</t>
    <phoneticPr fontId="3"/>
  </si>
  <si>
    <t>舗装路面の破損箇所の補修</t>
    <rPh sb="0" eb="2">
      <t>ホソウ</t>
    </rPh>
    <rPh sb="2" eb="4">
      <t>ロメン</t>
    </rPh>
    <rPh sb="5" eb="7">
      <t>ハソン</t>
    </rPh>
    <rPh sb="7" eb="9">
      <t>カショ</t>
    </rPh>
    <rPh sb="10" eb="12">
      <t>ホシュウ</t>
    </rPh>
    <phoneticPr fontId="3"/>
  </si>
  <si>
    <t>水田魚道の設置</t>
    <phoneticPr fontId="3"/>
  </si>
  <si>
    <t>防草シートの設置､薬剤による除草</t>
    <rPh sb="0" eb="1">
      <t>ボウ</t>
    </rPh>
    <rPh sb="1" eb="2">
      <t>クサ</t>
    </rPh>
    <rPh sb="6" eb="8">
      <t>セッチ</t>
    </rPh>
    <rPh sb="9" eb="11">
      <t>ヤクザイ</t>
    </rPh>
    <rPh sb="14" eb="16">
      <t>ジョソウ</t>
    </rPh>
    <phoneticPr fontId="3"/>
  </si>
  <si>
    <t>水路魚道の設置</t>
    <rPh sb="0" eb="2">
      <t>スイロ</t>
    </rPh>
    <phoneticPr fontId="3"/>
  </si>
  <si>
    <t>生息環境向上施設の設置</t>
    <rPh sb="0" eb="2">
      <t>セイソク</t>
    </rPh>
    <rPh sb="2" eb="4">
      <t>カンキョウ</t>
    </rPh>
    <rPh sb="4" eb="6">
      <t>コウジョウ</t>
    </rPh>
    <rPh sb="6" eb="8">
      <t>シセツ</t>
    </rPh>
    <rPh sb="9" eb="11">
      <t>セッチ</t>
    </rPh>
    <phoneticPr fontId="3"/>
  </si>
  <si>
    <t>た　め　池　（対象施設として位置付けている組織のみ）</t>
    <rPh sb="4" eb="5">
      <t>イケ</t>
    </rPh>
    <rPh sb="7" eb="8">
      <t>タイ</t>
    </rPh>
    <rPh sb="8" eb="9">
      <t>ゾウ</t>
    </rPh>
    <rPh sb="9" eb="10">
      <t>シ</t>
    </rPh>
    <rPh sb="10" eb="11">
      <t>セツ</t>
    </rPh>
    <rPh sb="14" eb="15">
      <t>クライ</t>
    </rPh>
    <rPh sb="15" eb="16">
      <t>チ</t>
    </rPh>
    <rPh sb="16" eb="17">
      <t>ツキ</t>
    </rPh>
    <rPh sb="21" eb="22">
      <t>グミ</t>
    </rPh>
    <rPh sb="22" eb="23">
      <t>オリ</t>
    </rPh>
    <phoneticPr fontId="3"/>
  </si>
  <si>
    <t>生物の移動経路の確保</t>
    <rPh sb="0" eb="2">
      <t>セイブツ</t>
    </rPh>
    <rPh sb="3" eb="5">
      <t>イドウ</t>
    </rPh>
    <rPh sb="5" eb="7">
      <t>ケイロ</t>
    </rPh>
    <rPh sb="8" eb="10">
      <t>カクホ</t>
    </rPh>
    <phoneticPr fontId="3"/>
  </si>
  <si>
    <t>法面の草刈り</t>
    <rPh sb="0" eb="2">
      <t>ノリメン</t>
    </rPh>
    <rPh sb="3" eb="5">
      <t>クサカリ</t>
    </rPh>
    <phoneticPr fontId="3"/>
  </si>
  <si>
    <t>泥上げ</t>
    <rPh sb="0" eb="1">
      <t>ドロ</t>
    </rPh>
    <rPh sb="1" eb="2">
      <t>ア</t>
    </rPh>
    <phoneticPr fontId="3"/>
  </si>
  <si>
    <t>【環境保全型】に取り組まれる組織のみ</t>
    <rPh sb="1" eb="2">
      <t>ワ</t>
    </rPh>
    <rPh sb="2" eb="3">
      <t>サカイ</t>
    </rPh>
    <rPh sb="3" eb="4">
      <t>タモツ</t>
    </rPh>
    <rPh sb="4" eb="5">
      <t>ゼン</t>
    </rPh>
    <rPh sb="5" eb="6">
      <t>ガタ</t>
    </rPh>
    <rPh sb="8" eb="9">
      <t>ト</t>
    </rPh>
    <rPh sb="10" eb="11">
      <t>ク</t>
    </rPh>
    <rPh sb="14" eb="15">
      <t>グミ</t>
    </rPh>
    <rPh sb="15" eb="16">
      <t>オリ</t>
    </rPh>
    <phoneticPr fontId="3"/>
  </si>
  <si>
    <t>ため池の清掃等</t>
  </si>
  <si>
    <t>水質浄化池の機能維持増進活動</t>
    <rPh sb="6" eb="8">
      <t>キノウ</t>
    </rPh>
    <rPh sb="8" eb="10">
      <t>イジ</t>
    </rPh>
    <rPh sb="10" eb="12">
      <t>ゾウシン</t>
    </rPh>
    <rPh sb="12" eb="14">
      <t>カツドウ</t>
    </rPh>
    <phoneticPr fontId="3"/>
  </si>
  <si>
    <t>管理道の草刈や窪み補修等</t>
    <rPh sb="11" eb="12">
      <t>ナド</t>
    </rPh>
    <phoneticPr fontId="3"/>
  </si>
  <si>
    <t>ゲート類の保守管理</t>
  </si>
  <si>
    <t>遮水シートの補修</t>
  </si>
  <si>
    <t>コンクリート構造物の目地詰め</t>
  </si>
  <si>
    <t>コンクリート構造物の表面コーティング</t>
    <phoneticPr fontId="3"/>
  </si>
  <si>
    <t>必須活動・・・毎年度必ず実施</t>
    <rPh sb="0" eb="2">
      <t>ヒッス</t>
    </rPh>
    <rPh sb="2" eb="4">
      <t>カツドウ</t>
    </rPh>
    <rPh sb="7" eb="10">
      <t>マイネンド</t>
    </rPh>
    <rPh sb="10" eb="11">
      <t>カナラ</t>
    </rPh>
    <rPh sb="12" eb="14">
      <t>ジッシ</t>
    </rPh>
    <phoneticPr fontId="3"/>
  </si>
  <si>
    <t>堤体侵食の補修</t>
    <phoneticPr fontId="3"/>
  </si>
  <si>
    <t>堤体の破損箇所の補修</t>
    <rPh sb="5" eb="7">
      <t>カショ</t>
    </rPh>
    <phoneticPr fontId="3"/>
  </si>
  <si>
    <t>防草シートの設置､薬剤による除草</t>
    <rPh sb="9" eb="11">
      <t>ヤクザイ</t>
    </rPh>
    <rPh sb="14" eb="16">
      <t>ジョソウ</t>
    </rPh>
    <phoneticPr fontId="3"/>
  </si>
  <si>
    <t>附帯施設の破損箇所の補修</t>
    <rPh sb="5" eb="7">
      <t>ハソン</t>
    </rPh>
    <rPh sb="7" eb="9">
      <t>カショ</t>
    </rPh>
    <rPh sb="10" eb="12">
      <t>ホシュウ</t>
    </rPh>
    <phoneticPr fontId="3"/>
  </si>
  <si>
    <t>－</t>
  </si>
  <si>
    <t>16　異常気象時の対応（見回り）</t>
    <rPh sb="3" eb="5">
      <t>イジョウ</t>
    </rPh>
    <rPh sb="5" eb="7">
      <t>キショウ</t>
    </rPh>
    <rPh sb="7" eb="8">
      <t>ジ</t>
    </rPh>
    <rPh sb="9" eb="11">
      <t>タイオウ</t>
    </rPh>
    <rPh sb="12" eb="14">
      <t>ミマワ</t>
    </rPh>
    <phoneticPr fontId="13"/>
  </si>
  <si>
    <t>○/○施設などの点検を実施</t>
    <rPh sb="3" eb="5">
      <t>シセツ</t>
    </rPh>
    <rPh sb="8" eb="10">
      <t>テンケン</t>
    </rPh>
    <rPh sb="11" eb="13">
      <t>ジッシ</t>
    </rPh>
    <phoneticPr fontId="3"/>
  </si>
  <si>
    <t>○/○機能診断実施</t>
    <rPh sb="3" eb="9">
      <t>キノウシンダンジッシ</t>
    </rPh>
    <phoneticPr fontId="3"/>
  </si>
  <si>
    <t>○主催研修参加</t>
    <rPh sb="1" eb="3">
      <t>シュサイ</t>
    </rPh>
    <rPh sb="3" eb="5">
      <t>ケンシュウ</t>
    </rPh>
    <rPh sb="5" eb="7">
      <t>サンカ</t>
    </rPh>
    <phoneticPr fontId="3"/>
  </si>
  <si>
    <t>広域事務局にてホームページ更新</t>
    <rPh sb="0" eb="2">
      <t>コウイキ</t>
    </rPh>
    <rPh sb="2" eb="5">
      <t>ジムキョク</t>
    </rPh>
    <rPh sb="13" eb="15">
      <t>コウシン</t>
    </rPh>
    <phoneticPr fontId="3"/>
  </si>
  <si>
    <t>機能診断の結果、異状なし</t>
    <rPh sb="0" eb="2">
      <t>キノウ</t>
    </rPh>
    <rPh sb="2" eb="4">
      <t>シンダン</t>
    </rPh>
    <rPh sb="5" eb="7">
      <t>ケッカ</t>
    </rPh>
    <rPh sb="8" eb="10">
      <t>イジョウ</t>
    </rPh>
    <phoneticPr fontId="3"/>
  </si>
  <si>
    <t>点検の結果、異状なし</t>
    <rPh sb="0" eb="2">
      <t>テンケン</t>
    </rPh>
    <rPh sb="3" eb="5">
      <t>ケッカ</t>
    </rPh>
    <rPh sb="6" eb="8">
      <t>イジョウ</t>
    </rPh>
    <phoneticPr fontId="3"/>
  </si>
  <si>
    <t>４回以上実施</t>
    <rPh sb="1" eb="2">
      <t>カイ</t>
    </rPh>
    <rPh sb="2" eb="4">
      <t>イジョウ</t>
    </rPh>
    <rPh sb="4" eb="6">
      <t>ジッシ</t>
    </rPh>
    <phoneticPr fontId="3"/>
  </si>
  <si>
    <t>のぼり旗の設置等</t>
    <rPh sb="3" eb="4">
      <t>バタ</t>
    </rPh>
    <rPh sb="5" eb="7">
      <t>セッチ</t>
    </rPh>
    <rPh sb="7" eb="8">
      <t>トウ</t>
    </rPh>
    <phoneticPr fontId="3"/>
  </si>
  <si>
    <t>4・5月実施</t>
    <rPh sb="3" eb="4">
      <t>ガツ</t>
    </rPh>
    <rPh sb="4" eb="6">
      <t>ジッシ</t>
    </rPh>
    <phoneticPr fontId="3"/>
  </si>
  <si>
    <t>東近江市農村まるごと協定運営委員会
統一実施活動　総会時に実施</t>
    <rPh sb="0" eb="4">
      <t>ヒガシオウミシ</t>
    </rPh>
    <rPh sb="4" eb="6">
      <t>ノウソン</t>
    </rPh>
    <rPh sb="10" eb="17">
      <t>キョウテイウンエイイインカイ</t>
    </rPh>
    <rPh sb="18" eb="20">
      <t>トウイツ</t>
    </rPh>
    <rPh sb="20" eb="22">
      <t>ジッシ</t>
    </rPh>
    <rPh sb="22" eb="24">
      <t>カツドウ</t>
    </rPh>
    <rPh sb="25" eb="28">
      <t>ソウカイジ</t>
    </rPh>
    <rPh sb="29" eb="31">
      <t>ジッシ</t>
    </rPh>
    <phoneticPr fontId="3"/>
  </si>
  <si>
    <t>点検の結果、遊休農地発生無</t>
    <rPh sb="0" eb="2">
      <t>テンケン</t>
    </rPh>
    <rPh sb="3" eb="5">
      <t>ケッカ</t>
    </rPh>
    <rPh sb="6" eb="12">
      <t>ユウキュウノウチハッセイ</t>
    </rPh>
    <rPh sb="12" eb="13">
      <t>ナシ</t>
    </rPh>
    <phoneticPr fontId="3"/>
  </si>
  <si>
    <t>備考
（具体的な活動内容を記入）</t>
    <rPh sb="0" eb="2">
      <t>ビコウ</t>
    </rPh>
    <rPh sb="4" eb="7">
      <t>グタイテキ</t>
    </rPh>
    <rPh sb="8" eb="10">
      <t>カツドウ</t>
    </rPh>
    <rPh sb="10" eb="12">
      <t>ナイヨウ</t>
    </rPh>
    <rPh sb="13" eb="15">
      <t>キニュウ</t>
    </rPh>
    <phoneticPr fontId="3"/>
  </si>
  <si>
    <t xml:space="preserve">令和 </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</si>
</sst>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176" formatCode="#,##0_);[Red]\(#,##0\)"/>
    <numFmt numFmtId="177" formatCode="&quot;平成&quot;0&quot;年度&quot;"/>
    <numFmt numFmtId="179" formatCode="0.0"/>
    <numFmt numFmtId="180" formatCode="#,###&quot; a&quot;"/>
    <numFmt numFmtId="181" formatCode="#,###&quot;円&quot;"/>
    <numFmt numFmtId="183" formatCode="#&quot;集落&quot;"/>
    <numFmt numFmtId="184" formatCode="#"/>
    <numFmt numFmtId="185" formatCode="[$-411]ggge&quot;年&quot;m&quot;月&quot;d&quot;日&quot;;@"/>
    <numFmt numFmtId="186" formatCode="m&quot;月&quot;d&quot;日&quot;;@"/>
    <numFmt numFmtId="187" formatCode="0_);[Red]\(0\)"/>
    <numFmt numFmtId="189" formatCode="m/d;@"/>
    <numFmt numFmtId="190" formatCode="#&quot; 年&quot;"/>
    <numFmt numFmtId="191" formatCode="#&quot;　箇&quot;&quot;所&quot;"/>
    <numFmt numFmtId="192" formatCode="h&quot;時&quot;mm&quot;分&quot;;@"/>
    <numFmt numFmtId="193" formatCode="#&quot;人&quot;;;"/>
    <numFmt numFmtId="194" formatCode="@&quot;人&quot;"/>
    <numFmt numFmtId="195" formatCode="h:mm;@"/>
    <numFmt numFmtId="196" formatCode="#0.0&quot;時間&quot;"/>
    <numFmt numFmtId="198" formatCode="###,###,###,###,##0&quot;円&quot;"/>
    <numFmt numFmtId="199" formatCode="###,###,###,###,##0&quot;円&quot;;;"/>
    <numFmt numFmtId="201" formatCode="#,##0&quot;人&quot;"/>
    <numFmt numFmtId="202" formatCode="0.00_ "/>
    <numFmt numFmtId="203" formatCode=";;;@"/>
    <numFmt numFmtId="204" formatCode="#,##0.00_ "/>
    <numFmt numFmtId="205" formatCode="&quot;平成 &quot;#&quot; 年度&quot;"/>
    <numFmt numFmtId="206" formatCode="#,###,###&quot;a&quot;"/>
    <numFmt numFmtId="207" formatCode="##,###,###&quot; a&quot;"/>
    <numFmt numFmtId="208" formatCode="&quot;(&quot;#,###&quot; a )&quot;;\-#,###;&quot;&quot;;@"/>
    <numFmt numFmtId="209" formatCode="&quot;(&quot;#,###&quot; 円 )&quot;;\-#,###;&quot;&quot;;@"/>
    <numFmt numFmtId="210" formatCode="&quot;(&quot;#,##0.0&quot; km)&quot;;\-#,##0.0;&quot;&quot;;@"/>
    <numFmt numFmtId="211" formatCode="&quot;(&quot;#,###&quot; 箇所 )&quot;;\-#,###;&quot;&quot;;@"/>
    <numFmt numFmtId="216" formatCode="General;;"/>
    <numFmt numFmtId="217" formatCode="###,##0.0&quot; km&quot;;\-###,##0.0&quot;km&quot;;&quot;km&quot;;&quot;km&quot;"/>
  </numFmts>
  <fonts count="6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
      <name val="メイリオ"/>
      <family val="3"/>
      <charset val="128"/>
    </font>
    <font>
      <i/>
      <sz val="12"/>
      <name val="メイリオ"/>
      <family val="3"/>
      <charset val="128"/>
    </font>
    <font>
      <sz val="8"/>
      <name val="メイリオ"/>
      <family val="3"/>
      <charset val="128"/>
    </font>
    <font>
      <sz val="6"/>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6"/>
      <name val="ＭＳ 明朝"/>
      <family val="1"/>
      <charset val="128"/>
    </font>
    <font>
      <sz val="10"/>
      <name val="Meiryo UI"/>
      <family val="3"/>
      <charset val="128"/>
    </font>
    <font>
      <sz val="11"/>
      <name val="HG丸ｺﾞｼｯｸM-PRO"/>
      <family val="3"/>
      <charset val="128"/>
    </font>
    <font>
      <b/>
      <sz val="14"/>
      <name val="メイリオ"/>
      <family val="3"/>
      <charset val="128"/>
    </font>
    <font>
      <sz val="10"/>
      <name val="HG丸ｺﾞｼｯｸM-PRO"/>
      <family val="3"/>
      <charset val="128"/>
    </font>
    <font>
      <sz val="9"/>
      <name val="HG丸ｺﾞｼｯｸM-PRO"/>
      <family val="3"/>
      <charset val="128"/>
    </font>
    <font>
      <u/>
      <sz val="10"/>
      <name val="HG丸ｺﾞｼｯｸM-PRO"/>
      <family val="3"/>
      <charset val="128"/>
    </font>
    <font>
      <i/>
      <sz val="10.5"/>
      <name val="メイリオ"/>
      <family val="3"/>
      <charset val="128"/>
    </font>
    <font>
      <sz val="11"/>
      <color indexed="8"/>
      <name val="ＭＳ 明朝"/>
      <family val="1"/>
      <charset val="128"/>
    </font>
    <font>
      <sz val="11"/>
      <name val="Meiryo UI"/>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2"/>
      <color rgb="FF000000"/>
      <name val="ＭＳ 明朝"/>
      <family val="1"/>
      <charset val="128"/>
    </font>
    <font>
      <u/>
      <sz val="12"/>
      <color theme="1"/>
      <name val="ＭＳ 明朝"/>
      <family val="1"/>
      <charset val="128"/>
    </font>
    <font>
      <sz val="10"/>
      <color theme="1"/>
      <name val="Meiryo UI"/>
      <family val="3"/>
      <charset val="128"/>
    </font>
    <font>
      <sz val="10"/>
      <color rgb="FFFF0000"/>
      <name val="メイリオ"/>
      <family val="3"/>
      <charset val="128"/>
    </font>
    <font>
      <sz val="10"/>
      <color theme="1"/>
      <name val="メイリオ"/>
      <family val="3"/>
      <charset val="128"/>
    </font>
    <font>
      <sz val="11"/>
      <color theme="1"/>
      <name val="ＭＳ 明朝"/>
      <family val="1"/>
      <charset val="128"/>
    </font>
    <font>
      <b/>
      <sz val="11"/>
      <color theme="0"/>
      <name val="メイリオ"/>
      <family val="3"/>
      <charset val="128"/>
    </font>
    <font>
      <sz val="14"/>
      <color rgb="FF000000"/>
      <name val="メイリオ"/>
      <family val="3"/>
      <charset val="128"/>
    </font>
    <font>
      <sz val="10"/>
      <color indexed="10"/>
      <name val="HG丸ｺﾞｼｯｸM-PRO"/>
      <family val="3"/>
      <charset val="128"/>
    </font>
    <font>
      <sz val="9"/>
      <name val="Meiryo UI"/>
      <family val="3"/>
      <charset val="128"/>
    </font>
    <font>
      <sz val="10"/>
      <color rgb="FFFF0000"/>
      <name val="Meiryo UI"/>
      <family val="3"/>
      <charset val="128"/>
    </font>
    <font>
      <sz val="10"/>
      <color indexed="10"/>
      <name val="Meiryo UI"/>
      <family val="3"/>
      <charset val="128"/>
    </font>
    <font>
      <i/>
      <sz val="11"/>
      <name val="メイリオ"/>
      <family val="3"/>
      <charset val="128"/>
    </font>
    <font>
      <sz val="12"/>
      <name val="HG丸ｺﾞｼｯｸM-PRO"/>
      <family val="3"/>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b/>
      <sz val="10"/>
      <name val="HG丸ｺﾞｼｯｸM-PRO"/>
      <family val="3"/>
      <charset val="128"/>
    </font>
    <font>
      <b/>
      <sz val="9"/>
      <color theme="0"/>
      <name val="メイリオ"/>
      <family val="3"/>
      <charset val="128"/>
    </font>
    <font>
      <sz val="11"/>
      <color theme="1"/>
      <name val="ＭＳ Ｐゴシック"/>
      <family val="2"/>
      <scheme val="minor"/>
    </font>
    <font>
      <sz val="12"/>
      <color rgb="FFFF0000"/>
      <name val="Meiryo UI"/>
      <family val="3"/>
      <charset val="128"/>
    </font>
    <font>
      <sz val="12"/>
      <color rgb="FFFF0000"/>
      <name val="ＭＳ 明朝"/>
      <family val="1"/>
      <charset val="128"/>
    </font>
    <font>
      <strike/>
      <sz val="11"/>
      <name val="メイリオ"/>
      <family val="3"/>
      <charset val="128"/>
    </font>
    <font>
      <sz val="6"/>
      <name val="メイリオ"/>
      <family val="3"/>
      <charset val="128"/>
    </font>
    <font>
      <sz val="8"/>
      <name val="HG丸ｺﾞｼｯｸM-PRO"/>
      <family val="3"/>
      <charset val="128"/>
    </font>
    <font>
      <b/>
      <sz val="20"/>
      <color theme="1"/>
      <name val="HG丸ｺﾞｼｯｸM-PRO"/>
      <family val="3"/>
      <charset val="128"/>
    </font>
    <font>
      <sz val="15"/>
      <color theme="1"/>
      <name val="HG丸ｺﾞｼｯｸM-PRO"/>
      <family val="3"/>
      <charset val="128"/>
    </font>
    <font>
      <sz val="12"/>
      <color theme="1"/>
      <name val="HG丸ｺﾞｼｯｸM-PRO"/>
      <family val="3"/>
      <charset val="128"/>
    </font>
    <font>
      <sz val="11"/>
      <color theme="1"/>
      <name val="HG丸ｺﾞｼｯｸM-PRO"/>
      <family val="3"/>
      <charset val="128"/>
    </font>
    <font>
      <u/>
      <sz val="12"/>
      <color indexed="8"/>
      <name val="HG丸ｺﾞｼｯｸM-PRO"/>
      <family val="3"/>
      <charset val="128"/>
    </font>
    <font>
      <sz val="12"/>
      <color indexed="8"/>
      <name val="HG丸ｺﾞｼｯｸM-PRO"/>
      <family val="3"/>
      <charset val="128"/>
    </font>
    <font>
      <b/>
      <sz val="18"/>
      <color theme="1"/>
      <name val="HG丸ｺﾞｼｯｸM-PRO"/>
      <family val="3"/>
      <charset val="128"/>
    </font>
    <font>
      <strike/>
      <sz val="10"/>
      <color theme="1"/>
      <name val="メイリオ"/>
      <family val="3"/>
      <charset val="128"/>
    </font>
    <font>
      <sz val="7"/>
      <name val="HG丸ｺﾞｼｯｸM-PRO"/>
      <family val="3"/>
      <charset val="128"/>
    </font>
  </fonts>
  <fills count="17">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rgb="FFFFE1FF"/>
        <bgColor indexed="64"/>
      </patternFill>
    </fill>
    <fill>
      <patternFill patternType="solid">
        <fgColor rgb="FF89E0FF"/>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thin">
        <color indexed="64"/>
      </left>
      <right style="double">
        <color indexed="64"/>
      </right>
      <top/>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top/>
      <bottom/>
      <diagonal/>
    </border>
    <border>
      <left style="thin">
        <color theme="1"/>
      </left>
      <right style="thin">
        <color theme="1"/>
      </right>
      <top style="thin">
        <color theme="1"/>
      </top>
      <bottom/>
      <diagonal/>
    </border>
    <border>
      <left/>
      <right style="thin">
        <color theme="2" tint="-0.499984740745262"/>
      </right>
      <top style="thin">
        <color theme="2" tint="-0.499984740745262"/>
      </top>
      <bottom style="thin">
        <color theme="2" tint="-0.499984740745262"/>
      </bottom>
      <diagonal/>
    </border>
    <border>
      <left style="thin">
        <color theme="1"/>
      </left>
      <right style="thin">
        <color indexed="64"/>
      </right>
      <top/>
      <bottom style="thin">
        <color indexed="64"/>
      </bottom>
      <diagonal/>
    </border>
    <border>
      <left/>
      <right/>
      <top/>
      <bottom style="thin">
        <color theme="1"/>
      </bottom>
      <diagonal/>
    </border>
    <border>
      <left style="thin">
        <color theme="2" tint="-0.499984740745262"/>
      </left>
      <right/>
      <top style="thin">
        <color theme="2" tint="-0.499984740745262"/>
      </top>
      <bottom style="thin">
        <color theme="2" tint="-0.499984740745262"/>
      </bottom>
      <diagonal/>
    </border>
    <border>
      <left/>
      <right/>
      <top style="thin">
        <color theme="1"/>
      </top>
      <bottom/>
      <diagonal/>
    </border>
    <border>
      <left style="thin">
        <color theme="1"/>
      </left>
      <right/>
      <top/>
      <bottom style="thin">
        <color theme="1"/>
      </bottom>
      <diagonal/>
    </border>
    <border>
      <left/>
      <right style="thin">
        <color indexed="64"/>
      </right>
      <top/>
      <bottom style="thin">
        <color theme="1"/>
      </bottom>
      <diagonal/>
    </border>
    <border>
      <left/>
      <right style="thin">
        <color theme="1"/>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bottom style="thin">
        <color indexed="64"/>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indexed="64"/>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theme="1"/>
      </right>
      <top style="hair">
        <color theme="1"/>
      </top>
      <bottom style="thin">
        <color theme="1"/>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theme="1"/>
      </left>
      <right style="thin">
        <color theme="1"/>
      </right>
      <top style="hair">
        <color theme="1"/>
      </top>
      <bottom/>
      <diagonal/>
    </border>
    <border>
      <left/>
      <right style="thin">
        <color indexed="64"/>
      </right>
      <top style="hair">
        <color indexed="64"/>
      </top>
      <bottom/>
      <diagonal/>
    </border>
    <border>
      <left style="thin">
        <color theme="1"/>
      </left>
      <right style="thin">
        <color indexed="64"/>
      </right>
      <top style="hair">
        <color theme="1"/>
      </top>
      <bottom style="hair">
        <color theme="1"/>
      </bottom>
      <diagonal/>
    </border>
    <border>
      <left style="thin">
        <color theme="1"/>
      </left>
      <right style="thin">
        <color indexed="64"/>
      </right>
      <top style="hair">
        <color theme="1"/>
      </top>
      <bottom style="thin">
        <color indexed="64"/>
      </bottom>
      <diagonal/>
    </border>
    <border>
      <left style="thin">
        <color theme="1"/>
      </left>
      <right style="thin">
        <color indexed="64"/>
      </right>
      <top style="hair">
        <color theme="1"/>
      </top>
      <bottom/>
      <diagonal/>
    </border>
    <border>
      <left style="thin">
        <color indexed="64"/>
      </left>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diagonal/>
    </border>
  </borders>
  <cellStyleXfs count="18">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28" fillId="0" borderId="0"/>
    <xf numFmtId="0" fontId="28" fillId="0" borderId="0">
      <alignment vertical="center"/>
    </xf>
    <xf numFmtId="0" fontId="2" fillId="0" borderId="0">
      <alignment vertical="center"/>
    </xf>
    <xf numFmtId="0" fontId="27" fillId="0" borderId="0"/>
    <xf numFmtId="0" fontId="28" fillId="0" borderId="0">
      <alignment vertical="center"/>
    </xf>
    <xf numFmtId="0" fontId="2" fillId="0" borderId="0"/>
    <xf numFmtId="0" fontId="28" fillId="0" borderId="0">
      <alignment vertical="center"/>
    </xf>
    <xf numFmtId="0" fontId="28" fillId="0" borderId="0">
      <alignment vertical="center"/>
    </xf>
    <xf numFmtId="0" fontId="29" fillId="0" borderId="0">
      <alignment vertical="center"/>
    </xf>
    <xf numFmtId="0" fontId="2" fillId="0" borderId="0"/>
    <xf numFmtId="0" fontId="2" fillId="0" borderId="0"/>
    <xf numFmtId="0" fontId="53" fillId="0" borderId="0"/>
    <xf numFmtId="38" fontId="5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991">
    <xf numFmtId="0" fontId="0" fillId="0" borderId="0" xfId="0">
      <alignment vertical="center"/>
    </xf>
    <xf numFmtId="0" fontId="5" fillId="0" borderId="0" xfId="0" applyFont="1" applyFill="1">
      <alignment vertical="center"/>
    </xf>
    <xf numFmtId="0" fontId="7" fillId="0" borderId="0" xfId="0" applyFont="1" applyFill="1">
      <alignment vertical="center"/>
    </xf>
    <xf numFmtId="0" fontId="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4" fillId="0" borderId="0" xfId="0" applyFont="1" applyFill="1" applyAlignment="1">
      <alignment vertical="center"/>
    </xf>
    <xf numFmtId="0" fontId="4" fillId="0" borderId="0" xfId="13" applyFont="1" applyFill="1"/>
    <xf numFmtId="0" fontId="5" fillId="0" borderId="0" xfId="13"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0" xfId="13" applyFont="1" applyFill="1" applyBorder="1"/>
    <xf numFmtId="0" fontId="7" fillId="0" borderId="0" xfId="13" applyFont="1" applyFill="1"/>
    <xf numFmtId="0" fontId="6" fillId="0" borderId="0" xfId="0" applyFont="1" applyFill="1">
      <alignment vertical="center"/>
    </xf>
    <xf numFmtId="0" fontId="6" fillId="0" borderId="0" xfId="0" applyFont="1" applyFill="1" applyBorder="1" applyAlignment="1">
      <alignment horizontal="center" vertical="center" wrapText="1"/>
    </xf>
    <xf numFmtId="0" fontId="12" fillId="0" borderId="0" xfId="0" applyFont="1" applyFill="1">
      <alignment vertical="center"/>
    </xf>
    <xf numFmtId="0" fontId="5" fillId="0" borderId="0" xfId="13" applyFont="1" applyFill="1"/>
    <xf numFmtId="0" fontId="14" fillId="0" borderId="0" xfId="0" applyFont="1" applyFill="1">
      <alignment vertical="center"/>
    </xf>
    <xf numFmtId="0" fontId="14" fillId="0" borderId="0" xfId="0" applyFont="1" applyFill="1" applyBorder="1" applyAlignment="1">
      <alignment horizontal="left" vertical="center"/>
    </xf>
    <xf numFmtId="0" fontId="14" fillId="0" borderId="0" xfId="0" applyFont="1" applyFill="1" applyBorder="1" applyAlignment="1">
      <alignment horizontal="right" vertical="center"/>
    </xf>
    <xf numFmtId="0" fontId="14" fillId="0" borderId="0" xfId="13" applyFont="1" applyFill="1"/>
    <xf numFmtId="0" fontId="14" fillId="0" borderId="0" xfId="0" applyFont="1" applyFill="1" applyAlignment="1">
      <alignment vertical="center"/>
    </xf>
    <xf numFmtId="0" fontId="30" fillId="0" borderId="0" xfId="0" applyFont="1" applyFill="1">
      <alignment vertical="center"/>
    </xf>
    <xf numFmtId="0" fontId="14" fillId="0" borderId="0" xfId="0" applyFont="1" applyFill="1" applyBorder="1" applyAlignment="1">
      <alignment vertical="center"/>
    </xf>
    <xf numFmtId="0" fontId="14" fillId="0" borderId="0" xfId="0" applyFont="1" applyFill="1" applyBorder="1" applyAlignment="1">
      <alignment vertical="center" wrapText="1"/>
    </xf>
    <xf numFmtId="0" fontId="6" fillId="0" borderId="0" xfId="0" applyFont="1" applyFill="1" applyBorder="1" applyAlignment="1">
      <alignment vertical="center" wrapText="1"/>
    </xf>
    <xf numFmtId="0" fontId="4" fillId="0" borderId="0" xfId="0" applyFont="1" applyFill="1">
      <alignment vertical="center"/>
    </xf>
    <xf numFmtId="0" fontId="4" fillId="0" borderId="0" xfId="0" applyFont="1" applyFill="1" applyBorder="1">
      <alignment vertical="center"/>
    </xf>
    <xf numFmtId="0" fontId="12" fillId="0" borderId="0" xfId="0" applyFont="1" applyFill="1" applyBorder="1">
      <alignment vertical="center"/>
    </xf>
    <xf numFmtId="0" fontId="5" fillId="0" borderId="0" xfId="0" applyFont="1" applyFill="1" applyBorder="1">
      <alignment vertical="center"/>
    </xf>
    <xf numFmtId="0" fontId="7" fillId="0" borderId="0" xfId="0" applyFont="1" applyFill="1" applyBorder="1" applyAlignment="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179" fontId="5" fillId="0" borderId="0" xfId="0" applyNumberFormat="1" applyFont="1" applyFill="1" applyBorder="1" applyAlignment="1">
      <alignment horizontal="lef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4" fillId="2" borderId="6" xfId="0" applyFont="1" applyFill="1" applyBorder="1" applyAlignment="1">
      <alignment vertical="center"/>
    </xf>
    <xf numFmtId="0" fontId="4" fillId="2" borderId="5" xfId="0" applyFont="1" applyFill="1" applyBorder="1" applyAlignment="1">
      <alignment horizontal="center" vertical="center" wrapText="1" shrinkToFit="1"/>
    </xf>
    <xf numFmtId="0" fontId="5" fillId="0" borderId="0" xfId="0" applyFont="1" applyFill="1" applyAlignment="1"/>
    <xf numFmtId="0" fontId="30" fillId="0" borderId="0" xfId="11" applyFont="1" applyFill="1" applyAlignment="1">
      <alignment vertical="center"/>
    </xf>
    <xf numFmtId="0" fontId="5" fillId="0" borderId="0" xfId="0" applyFont="1" applyFill="1" applyAlignment="1">
      <alignment vertical="top"/>
    </xf>
    <xf numFmtId="0" fontId="21" fillId="0" borderId="0" xfId="0" applyFont="1" applyFill="1">
      <alignment vertical="center"/>
    </xf>
    <xf numFmtId="0" fontId="7" fillId="0" borderId="0" xfId="0" applyFont="1" applyFill="1" applyAlignment="1">
      <alignment horizontal="center" vertical="center"/>
    </xf>
    <xf numFmtId="0" fontId="4" fillId="2" borderId="1" xfId="0" applyFont="1" applyFill="1" applyBorder="1" applyAlignment="1">
      <alignment horizontal="center" vertical="center"/>
    </xf>
    <xf numFmtId="0" fontId="4" fillId="2" borderId="11" xfId="0" applyFont="1" applyFill="1" applyBorder="1" applyAlignment="1">
      <alignment vertical="center" wrapText="1"/>
    </xf>
    <xf numFmtId="0" fontId="4" fillId="2" borderId="14" xfId="0" applyFont="1" applyFill="1" applyBorder="1" applyAlignment="1">
      <alignment vertical="center"/>
    </xf>
    <xf numFmtId="0" fontId="4" fillId="0" borderId="12" xfId="0" applyFont="1" applyFill="1" applyBorder="1" applyAlignment="1">
      <alignment vertical="center"/>
    </xf>
    <xf numFmtId="0" fontId="14" fillId="0" borderId="0" xfId="0" applyFont="1" applyFill="1" applyBorder="1">
      <alignment vertical="center"/>
    </xf>
    <xf numFmtId="0" fontId="14" fillId="0" borderId="0" xfId="0" applyFont="1" applyFill="1" applyAlignment="1">
      <alignment horizontal="center" vertical="center"/>
    </xf>
    <xf numFmtId="0" fontId="14" fillId="0" borderId="0" xfId="13" applyFont="1" applyFill="1" applyAlignment="1">
      <alignment horizontal="center" vertical="center"/>
    </xf>
    <xf numFmtId="0" fontId="15"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13" applyFont="1" applyFill="1" applyAlignment="1">
      <alignment vertical="center"/>
    </xf>
    <xf numFmtId="0" fontId="31" fillId="0" borderId="0" xfId="0" applyFont="1" applyFill="1" applyAlignment="1">
      <alignment vertical="center"/>
    </xf>
    <xf numFmtId="0" fontId="31" fillId="0" borderId="0" xfId="0" applyFont="1" applyFill="1" applyAlignment="1">
      <alignment horizontal="justify" vertical="center"/>
    </xf>
    <xf numFmtId="0" fontId="32" fillId="0" borderId="0" xfId="11" applyFont="1" applyFill="1" applyAlignment="1">
      <alignment vertical="center"/>
    </xf>
    <xf numFmtId="0" fontId="32" fillId="0" borderId="0" xfId="11" applyFont="1" applyFill="1" applyBorder="1" applyAlignment="1">
      <alignment vertical="center"/>
    </xf>
    <xf numFmtId="0" fontId="30" fillId="0" borderId="11" xfId="11" applyFont="1" applyFill="1" applyBorder="1" applyAlignment="1">
      <alignment vertical="center"/>
    </xf>
    <xf numFmtId="0" fontId="30" fillId="0" borderId="0" xfId="11" applyFont="1" applyFill="1" applyBorder="1" applyAlignment="1">
      <alignment horizontal="center" vertical="center"/>
    </xf>
    <xf numFmtId="0" fontId="30" fillId="0" borderId="0" xfId="11" applyFont="1" applyFill="1" applyBorder="1" applyAlignment="1">
      <alignment vertical="center"/>
    </xf>
    <xf numFmtId="0" fontId="7" fillId="0" borderId="0" xfId="0" applyFont="1" applyFill="1" applyAlignment="1">
      <alignment horizontal="left" vertical="center"/>
    </xf>
    <xf numFmtId="0" fontId="4" fillId="0" borderId="0" xfId="0" applyFont="1" applyFill="1" applyBorder="1" applyAlignment="1">
      <alignment horizontal="center" vertical="center"/>
    </xf>
    <xf numFmtId="0" fontId="5" fillId="0" borderId="0" xfId="0" applyFont="1" applyFill="1" applyAlignment="1">
      <alignment horizontal="right" vertical="center"/>
    </xf>
    <xf numFmtId="0" fontId="7" fillId="0" borderId="0" xfId="0" applyFont="1" applyFill="1" applyAlignment="1">
      <alignment vertical="center"/>
    </xf>
    <xf numFmtId="0" fontId="7" fillId="0" borderId="74" xfId="0" applyFont="1" applyFill="1" applyBorder="1" applyAlignment="1">
      <alignment horizontal="center" vertical="center"/>
    </xf>
    <xf numFmtId="0" fontId="7" fillId="0" borderId="75" xfId="0" applyFont="1" applyFill="1" applyBorder="1" applyAlignment="1">
      <alignment horizontal="center" vertical="center"/>
    </xf>
    <xf numFmtId="0" fontId="4"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4" fillId="0" borderId="0" xfId="0" applyFont="1" applyFill="1" applyAlignment="1">
      <alignment vertical="center" wrapText="1"/>
    </xf>
    <xf numFmtId="177" fontId="7" fillId="0" borderId="0" xfId="0" applyNumberFormat="1" applyFont="1" applyFill="1" applyBorder="1" applyAlignment="1">
      <alignment vertical="center"/>
    </xf>
    <xf numFmtId="177" fontId="7" fillId="0" borderId="0" xfId="0" applyNumberFormat="1" applyFont="1" applyFill="1" applyBorder="1" applyAlignment="1">
      <alignment horizontal="center" vertical="center"/>
    </xf>
    <xf numFmtId="0" fontId="7" fillId="0" borderId="0" xfId="0" applyFont="1" applyFill="1" applyBorder="1">
      <alignment vertical="center"/>
    </xf>
    <xf numFmtId="0" fontId="7" fillId="0" borderId="0" xfId="0" applyFont="1" applyFill="1" applyBorder="1" applyAlignment="1">
      <alignment vertical="center" textRotation="255"/>
    </xf>
    <xf numFmtId="0" fontId="5" fillId="0" borderId="0" xfId="0" applyFont="1" applyFill="1" applyBorder="1" applyAlignment="1">
      <alignment horizontal="left" vertical="center" wrapText="1" shrinkToFit="1"/>
    </xf>
    <xf numFmtId="0" fontId="5" fillId="0" borderId="0" xfId="0" applyFont="1" applyFill="1" applyBorder="1" applyAlignment="1">
      <alignment vertical="center" textRotation="255"/>
    </xf>
    <xf numFmtId="0" fontId="4" fillId="0" borderId="0" xfId="0" applyFont="1" applyFill="1" applyBorder="1" applyAlignment="1">
      <alignment vertical="center" textRotation="255"/>
    </xf>
    <xf numFmtId="0" fontId="19" fillId="0" borderId="0" xfId="0" applyFont="1" applyFill="1" applyAlignment="1">
      <alignment vertical="top"/>
    </xf>
    <xf numFmtId="0" fontId="21" fillId="0" borderId="0" xfId="0" applyFont="1" applyFill="1" applyAlignment="1"/>
    <xf numFmtId="0" fontId="21" fillId="0" borderId="0" xfId="0" applyFont="1" applyFill="1" applyAlignment="1">
      <alignment vertical="center"/>
    </xf>
    <xf numFmtId="0" fontId="4" fillId="0" borderId="0" xfId="0" applyFont="1" applyFill="1" applyBorder="1" applyAlignment="1">
      <alignment horizontal="left" vertical="center"/>
    </xf>
    <xf numFmtId="0" fontId="6" fillId="0" borderId="0" xfId="0" applyFont="1" applyFill="1" applyBorder="1">
      <alignment vertical="center"/>
    </xf>
    <xf numFmtId="0" fontId="21" fillId="0" borderId="0" xfId="0" applyFont="1" applyFill="1" applyBorder="1" applyAlignment="1">
      <alignment vertical="center"/>
    </xf>
    <xf numFmtId="0" fontId="4" fillId="0" borderId="0" xfId="0" applyFont="1" applyFill="1" applyBorder="1" applyAlignment="1">
      <alignment horizontal="left" vertical="center" wrapText="1"/>
    </xf>
    <xf numFmtId="0" fontId="7" fillId="0" borderId="0" xfId="0" applyFont="1" applyFill="1" applyAlignment="1">
      <alignment horizontal="left" vertical="center" indent="1"/>
    </xf>
    <xf numFmtId="0" fontId="4" fillId="0" borderId="16" xfId="0" applyFont="1" applyFill="1" applyBorder="1" applyAlignment="1">
      <alignment horizontal="left" vertical="center"/>
    </xf>
    <xf numFmtId="180" fontId="10" fillId="0" borderId="17" xfId="1" applyNumberFormat="1" applyFont="1" applyFill="1" applyBorder="1" applyAlignment="1">
      <alignment horizontal="right" vertical="center" wrapText="1"/>
    </xf>
    <xf numFmtId="0" fontId="4" fillId="0" borderId="17" xfId="0" applyFont="1" applyFill="1" applyBorder="1" applyAlignment="1">
      <alignment horizontal="center" vertical="center" wrapText="1"/>
    </xf>
    <xf numFmtId="181" fontId="10" fillId="0" borderId="17" xfId="0" applyNumberFormat="1" applyFont="1" applyFill="1" applyBorder="1" applyAlignment="1">
      <alignment vertical="center" wrapText="1" shrinkToFit="1"/>
    </xf>
    <xf numFmtId="0" fontId="4" fillId="0" borderId="17" xfId="0" applyFont="1" applyFill="1" applyBorder="1">
      <alignment vertical="center"/>
    </xf>
    <xf numFmtId="0" fontId="4" fillId="0" borderId="18" xfId="0" applyFont="1" applyFill="1" applyBorder="1">
      <alignment vertical="center"/>
    </xf>
    <xf numFmtId="0" fontId="12" fillId="0" borderId="20" xfId="0" applyFont="1" applyFill="1" applyBorder="1">
      <alignment vertical="center"/>
    </xf>
    <xf numFmtId="0" fontId="4" fillId="2" borderId="15" xfId="0" applyFont="1" applyFill="1" applyBorder="1" applyAlignment="1">
      <alignment vertical="center"/>
    </xf>
    <xf numFmtId="0" fontId="12" fillId="0" borderId="21" xfId="0" applyFont="1" applyFill="1" applyBorder="1">
      <alignment vertical="center"/>
    </xf>
    <xf numFmtId="0" fontId="12" fillId="0" borderId="23" xfId="0" applyFont="1" applyFill="1" applyBorder="1">
      <alignment vertical="center"/>
    </xf>
    <xf numFmtId="183" fontId="10" fillId="0" borderId="0" xfId="0" applyNumberFormat="1" applyFont="1" applyFill="1" applyBorder="1" applyAlignment="1">
      <alignment horizontal="center" vertical="center"/>
    </xf>
    <xf numFmtId="0" fontId="7" fillId="0" borderId="0" xfId="0" applyFont="1" applyFill="1" applyBorder="1" applyAlignment="1">
      <alignment horizontal="right" vertical="center"/>
    </xf>
    <xf numFmtId="0" fontId="4" fillId="0" borderId="0" xfId="13" applyFont="1" applyFill="1" applyAlignment="1">
      <alignment vertical="center"/>
    </xf>
    <xf numFmtId="0" fontId="4" fillId="0" borderId="5" xfId="13" quotePrefix="1" applyFont="1" applyFill="1" applyBorder="1" applyAlignment="1">
      <alignment vertical="center"/>
    </xf>
    <xf numFmtId="0" fontId="4" fillId="0" borderId="15" xfId="13" quotePrefix="1" applyFont="1" applyFill="1" applyBorder="1" applyAlignment="1">
      <alignment vertical="center"/>
    </xf>
    <xf numFmtId="0" fontId="4" fillId="0" borderId="9" xfId="13" quotePrefix="1" applyFont="1" applyFill="1" applyBorder="1" applyAlignment="1">
      <alignment vertical="center"/>
    </xf>
    <xf numFmtId="0" fontId="4" fillId="0" borderId="7" xfId="13" quotePrefix="1" applyFont="1" applyFill="1" applyBorder="1" applyAlignment="1">
      <alignment vertical="center"/>
    </xf>
    <xf numFmtId="0" fontId="4" fillId="0" borderId="3" xfId="13" quotePrefix="1" applyFont="1" applyFill="1" applyBorder="1" applyAlignment="1">
      <alignment vertical="center"/>
    </xf>
    <xf numFmtId="38" fontId="4" fillId="0" borderId="0" xfId="1" applyFont="1" applyFill="1" applyBorder="1" applyAlignment="1">
      <alignment vertical="center"/>
    </xf>
    <xf numFmtId="38" fontId="4" fillId="0" borderId="0" xfId="1" applyFont="1" applyFill="1" applyBorder="1" applyAlignment="1">
      <alignment horizontal="center" vertical="center"/>
    </xf>
    <xf numFmtId="0" fontId="11" fillId="0" borderId="0" xfId="0" applyFont="1" applyFill="1" applyAlignment="1">
      <alignment vertical="center"/>
    </xf>
    <xf numFmtId="0" fontId="5" fillId="0" borderId="0" xfId="0" applyFont="1" applyFill="1" applyBorder="1" applyAlignment="1"/>
    <xf numFmtId="177" fontId="7" fillId="0" borderId="0" xfId="0" applyNumberFormat="1" applyFont="1" applyFill="1" applyBorder="1" applyAlignment="1">
      <alignment horizontal="center"/>
    </xf>
    <xf numFmtId="0" fontId="7" fillId="0" borderId="0" xfId="0" applyFont="1" applyFill="1" applyBorder="1" applyAlignment="1">
      <alignment horizontal="center"/>
    </xf>
    <xf numFmtId="0" fontId="21" fillId="0" borderId="0" xfId="13" applyFont="1" applyFill="1" applyBorder="1" applyAlignment="1">
      <alignment horizontal="left" vertical="center"/>
    </xf>
    <xf numFmtId="0" fontId="6" fillId="0" borderId="0" xfId="0" applyFont="1" applyFill="1" applyBorder="1" applyAlignment="1">
      <alignment horizontal="center" vertical="center" textRotation="255"/>
    </xf>
    <xf numFmtId="0" fontId="21" fillId="0" borderId="0" xfId="0" applyFont="1" applyFill="1" applyBorder="1" applyAlignment="1">
      <alignment vertical="center" wrapText="1"/>
    </xf>
    <xf numFmtId="0" fontId="8" fillId="0" borderId="0" xfId="0" applyFont="1" applyFill="1" applyAlignment="1">
      <alignment horizontal="left" vertical="center"/>
    </xf>
    <xf numFmtId="0" fontId="8" fillId="0" borderId="0" xfId="0" applyFont="1" applyFill="1">
      <alignment vertical="center"/>
    </xf>
    <xf numFmtId="0" fontId="7" fillId="0" borderId="0" xfId="0" applyFont="1" applyFill="1" applyAlignment="1">
      <alignment horizontal="left"/>
    </xf>
    <xf numFmtId="0" fontId="4" fillId="0" borderId="11" xfId="13" quotePrefix="1" applyFont="1" applyFill="1" applyBorder="1" applyAlignment="1">
      <alignment vertical="center"/>
    </xf>
    <xf numFmtId="0" fontId="7" fillId="0" borderId="0" xfId="0" applyFont="1" applyFill="1" applyBorder="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198" fontId="4" fillId="0" borderId="0" xfId="0" applyNumberFormat="1" applyFont="1" applyFill="1" applyBorder="1" applyAlignment="1">
      <alignment vertical="center"/>
    </xf>
    <xf numFmtId="0" fontId="31" fillId="6" borderId="0" xfId="0" applyFont="1" applyFill="1" applyBorder="1" applyAlignment="1">
      <alignment horizontal="left" vertical="center"/>
    </xf>
    <xf numFmtId="0" fontId="14" fillId="6" borderId="0" xfId="0" applyFont="1" applyFill="1" applyBorder="1" applyAlignment="1">
      <alignment horizontal="left" vertical="center"/>
    </xf>
    <xf numFmtId="0" fontId="5" fillId="6" borderId="4" xfId="0" applyFont="1" applyFill="1" applyBorder="1" applyAlignment="1">
      <alignment horizontal="center" vertical="center"/>
    </xf>
    <xf numFmtId="0" fontId="5" fillId="6" borderId="1" xfId="0" applyFont="1" applyFill="1" applyBorder="1" applyAlignment="1">
      <alignment horizontal="center" vertical="center"/>
    </xf>
    <xf numFmtId="184" fontId="5" fillId="6" borderId="4" xfId="0" applyNumberFormat="1" applyFont="1" applyFill="1" applyBorder="1" applyAlignment="1">
      <alignment horizontal="center" vertical="center" wrapText="1"/>
    </xf>
    <xf numFmtId="0" fontId="5" fillId="6" borderId="3"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xf>
    <xf numFmtId="184" fontId="4" fillId="0" borderId="0" xfId="0" applyNumberFormat="1" applyFont="1" applyFill="1">
      <alignment vertical="center"/>
    </xf>
    <xf numFmtId="0" fontId="5" fillId="0" borderId="31" xfId="0" applyFont="1" applyBorder="1">
      <alignment vertical="center"/>
    </xf>
    <xf numFmtId="0" fontId="4" fillId="0" borderId="6" xfId="0" applyFont="1" applyFill="1" applyBorder="1" applyAlignment="1">
      <alignment vertical="center"/>
    </xf>
    <xf numFmtId="0" fontId="4" fillId="0" borderId="6" xfId="0" applyFont="1" applyFill="1" applyBorder="1" applyAlignment="1">
      <alignment horizontal="center" vertical="center" textRotation="255"/>
    </xf>
    <xf numFmtId="0" fontId="35" fillId="0" borderId="6" xfId="4" applyFont="1" applyFill="1" applyBorder="1">
      <alignment vertical="center"/>
    </xf>
    <xf numFmtId="0" fontId="5" fillId="0" borderId="6" xfId="0" applyFont="1" applyFill="1" applyBorder="1" applyAlignment="1">
      <alignment horizontal="center" vertical="center"/>
    </xf>
    <xf numFmtId="0" fontId="4" fillId="0" borderId="12" xfId="0" applyFont="1" applyFill="1" applyBorder="1" applyAlignment="1">
      <alignment horizontal="center" vertical="center" textRotation="255"/>
    </xf>
    <xf numFmtId="0" fontId="35" fillId="0" borderId="12" xfId="4" applyFont="1" applyFill="1" applyBorder="1">
      <alignment vertical="center"/>
    </xf>
    <xf numFmtId="0" fontId="5" fillId="0" borderId="12"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3" xfId="0" applyFont="1" applyFill="1" applyBorder="1" applyAlignment="1">
      <alignment horizontal="center" vertical="center"/>
    </xf>
    <xf numFmtId="0" fontId="4" fillId="0" borderId="9" xfId="0" applyFont="1" applyFill="1" applyBorder="1" applyAlignment="1">
      <alignment vertical="center"/>
    </xf>
    <xf numFmtId="0" fontId="4" fillId="2" borderId="1" xfId="0" applyFont="1" applyFill="1" applyBorder="1" applyAlignment="1">
      <alignment horizontal="center" vertical="center"/>
    </xf>
    <xf numFmtId="0" fontId="4" fillId="0" borderId="9" xfId="0" applyFont="1" applyFill="1" applyBorder="1" applyAlignment="1">
      <alignment vertical="center" wrapText="1"/>
    </xf>
    <xf numFmtId="184" fontId="5" fillId="6" borderId="13" xfId="0" applyNumberFormat="1"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36" xfId="0" applyFont="1" applyFill="1" applyBorder="1" applyAlignment="1">
      <alignment vertical="center"/>
    </xf>
    <xf numFmtId="0" fontId="4" fillId="2" borderId="38" xfId="0" applyFont="1" applyFill="1" applyBorder="1" applyAlignment="1">
      <alignment horizontal="center" vertical="center" wrapText="1"/>
    </xf>
    <xf numFmtId="0" fontId="5" fillId="6" borderId="15" xfId="0" applyFont="1" applyFill="1" applyBorder="1" applyAlignment="1">
      <alignment horizontal="center" vertical="center"/>
    </xf>
    <xf numFmtId="0" fontId="5" fillId="6" borderId="1" xfId="0" applyFont="1" applyFill="1" applyBorder="1" applyAlignment="1">
      <alignment horizontal="center" vertical="center"/>
    </xf>
    <xf numFmtId="0" fontId="6" fillId="3" borderId="0" xfId="0" applyFont="1" applyFill="1" applyBorder="1" applyAlignment="1">
      <alignment vertical="center" wrapText="1"/>
    </xf>
    <xf numFmtId="0" fontId="7" fillId="0" borderId="0" xfId="0" applyFont="1" applyFill="1" applyBorder="1" applyAlignment="1">
      <alignment horizontal="left" vertical="center"/>
    </xf>
    <xf numFmtId="0" fontId="4" fillId="2" borderId="11" xfId="0" applyFont="1" applyFill="1" applyBorder="1" applyAlignment="1">
      <alignment horizontal="center" vertical="center" wrapText="1" shrinkToFit="1"/>
    </xf>
    <xf numFmtId="0" fontId="4" fillId="2" borderId="5" xfId="0" applyFont="1" applyFill="1" applyBorder="1" applyAlignment="1">
      <alignment horizontal="center" vertical="center" wrapText="1"/>
    </xf>
    <xf numFmtId="0" fontId="4" fillId="0" borderId="12" xfId="0" applyFont="1" applyFill="1" applyBorder="1" applyAlignment="1">
      <alignment vertical="center" wrapText="1"/>
    </xf>
    <xf numFmtId="0" fontId="5" fillId="6" borderId="2" xfId="0" applyFont="1" applyFill="1" applyBorder="1" applyAlignment="1">
      <alignment horizontal="center" vertical="center"/>
    </xf>
    <xf numFmtId="0" fontId="4" fillId="0" borderId="6" xfId="0" applyFont="1" applyFill="1" applyBorder="1" applyAlignment="1">
      <alignment vertical="center" wrapText="1"/>
    </xf>
    <xf numFmtId="0" fontId="38" fillId="0" borderId="1" xfId="0" applyFont="1" applyFill="1" applyBorder="1" applyAlignment="1">
      <alignment horizontal="center" vertical="center"/>
    </xf>
    <xf numFmtId="0" fontId="7" fillId="0" borderId="1" xfId="0" applyFont="1" applyFill="1" applyBorder="1" applyAlignment="1">
      <alignment vertical="center"/>
    </xf>
    <xf numFmtId="0" fontId="9" fillId="0" borderId="1" xfId="0" applyFont="1" applyFill="1" applyBorder="1" applyAlignment="1">
      <alignment horizontal="center" vertical="center"/>
    </xf>
    <xf numFmtId="205" fontId="18" fillId="0" borderId="11" xfId="0" applyNumberFormat="1" applyFont="1" applyFill="1" applyBorder="1" applyAlignment="1">
      <alignment horizontal="center" vertical="center"/>
    </xf>
    <xf numFmtId="0" fontId="4" fillId="2" borderId="7" xfId="0" applyFont="1" applyFill="1" applyBorder="1" applyAlignment="1">
      <alignment horizontal="center" vertical="center" wrapText="1"/>
    </xf>
    <xf numFmtId="0" fontId="5" fillId="0" borderId="21" xfId="0" applyFont="1" applyFill="1" applyBorder="1">
      <alignment vertical="center"/>
    </xf>
    <xf numFmtId="176" fontId="4" fillId="0" borderId="3" xfId="1" applyNumberFormat="1" applyFont="1" applyFill="1" applyBorder="1" applyAlignment="1">
      <alignment vertical="center"/>
    </xf>
    <xf numFmtId="176" fontId="4" fillId="0" borderId="2" xfId="1" applyNumberFormat="1" applyFont="1" applyFill="1" applyBorder="1" applyAlignment="1">
      <alignment vertical="center"/>
    </xf>
    <xf numFmtId="0" fontId="18" fillId="0" borderId="6" xfId="13" applyFont="1" applyFill="1" applyBorder="1" applyAlignment="1">
      <alignment horizontal="center" vertical="center" textRotation="255" wrapText="1"/>
    </xf>
    <xf numFmtId="0" fontId="18" fillId="0" borderId="0" xfId="13" applyFont="1" applyFill="1" applyBorder="1" applyAlignment="1">
      <alignment horizontal="center" vertical="center" textRotation="255" wrapText="1"/>
    </xf>
    <xf numFmtId="0" fontId="35" fillId="0" borderId="6" xfId="0" applyFont="1" applyFill="1" applyBorder="1" applyAlignment="1">
      <alignment vertical="center"/>
    </xf>
    <xf numFmtId="0" fontId="37" fillId="0" borderId="0" xfId="0" applyFont="1" applyFill="1" applyBorder="1" applyAlignment="1">
      <alignment vertical="center"/>
    </xf>
    <xf numFmtId="0" fontId="4" fillId="0" borderId="11" xfId="0" applyFont="1" applyFill="1" applyBorder="1" applyAlignment="1">
      <alignment horizontal="center" vertical="center"/>
    </xf>
    <xf numFmtId="0" fontId="4" fillId="0" borderId="11" xfId="0" applyFont="1" applyFill="1" applyBorder="1" applyAlignment="1">
      <alignment vertical="center"/>
    </xf>
    <xf numFmtId="0" fontId="30" fillId="0" borderId="0" xfId="11" applyFont="1" applyFill="1" applyAlignment="1">
      <alignment vertical="center" wrapText="1"/>
    </xf>
    <xf numFmtId="0" fontId="19" fillId="0" borderId="0" xfId="0" applyFont="1" applyFill="1" applyBorder="1" applyAlignment="1">
      <alignment vertical="center"/>
    </xf>
    <xf numFmtId="0" fontId="14" fillId="0" borderId="0" xfId="13" applyFont="1" applyFill="1" applyAlignment="1">
      <alignment horizontal="left"/>
    </xf>
    <xf numFmtId="0" fontId="37" fillId="7" borderId="1" xfId="0" applyFont="1" applyFill="1" applyBorder="1" applyAlignment="1">
      <alignment vertical="center"/>
    </xf>
    <xf numFmtId="0" fontId="5" fillId="7" borderId="1" xfId="0" applyFont="1" applyFill="1" applyBorder="1">
      <alignment vertical="center"/>
    </xf>
    <xf numFmtId="0" fontId="37" fillId="7" borderId="4" xfId="0" applyFont="1" applyFill="1" applyBorder="1" applyAlignment="1">
      <alignment vertical="center"/>
    </xf>
    <xf numFmtId="202" fontId="4" fillId="6" borderId="15" xfId="0" applyNumberFormat="1" applyFont="1" applyFill="1" applyBorder="1" applyAlignment="1">
      <alignment horizontal="right" vertical="center"/>
    </xf>
    <xf numFmtId="0" fontId="37" fillId="7" borderId="15" xfId="0" applyFont="1" applyFill="1" applyBorder="1" applyAlignment="1">
      <alignment horizontal="right" vertical="center"/>
    </xf>
    <xf numFmtId="203" fontId="4" fillId="6" borderId="4" xfId="0" applyNumberFormat="1" applyFont="1" applyFill="1" applyBorder="1" applyAlignment="1">
      <alignment horizontal="right" vertical="center" shrinkToFit="1"/>
    </xf>
    <xf numFmtId="0" fontId="5" fillId="0" borderId="0" xfId="0" applyFont="1">
      <alignment vertical="center"/>
    </xf>
    <xf numFmtId="0" fontId="4" fillId="2" borderId="1" xfId="0" applyFont="1" applyFill="1" applyBorder="1" applyAlignment="1">
      <alignment horizontal="center" vertical="center"/>
    </xf>
    <xf numFmtId="0" fontId="22" fillId="0" borderId="0" xfId="0" applyFont="1" applyFill="1" applyBorder="1" applyAlignment="1">
      <alignment vertical="center" wrapText="1"/>
    </xf>
    <xf numFmtId="0" fontId="21" fillId="0" borderId="35" xfId="0" applyFont="1" applyBorder="1">
      <alignment vertical="center"/>
    </xf>
    <xf numFmtId="0" fontId="21" fillId="0" borderId="31" xfId="0" applyFont="1" applyBorder="1">
      <alignment vertical="center"/>
    </xf>
    <xf numFmtId="0" fontId="7" fillId="12" borderId="0" xfId="0" applyFont="1" applyFill="1">
      <alignment vertical="center"/>
    </xf>
    <xf numFmtId="0" fontId="5" fillId="12" borderId="0" xfId="0" applyFont="1" applyFill="1">
      <alignment vertical="center"/>
    </xf>
    <xf numFmtId="0" fontId="5" fillId="12" borderId="0" xfId="0" applyFont="1" applyFill="1" applyAlignment="1">
      <alignment vertical="center"/>
    </xf>
    <xf numFmtId="0" fontId="5" fillId="0" borderId="0" xfId="0" applyFont="1" applyBorder="1">
      <alignment vertical="center"/>
    </xf>
    <xf numFmtId="0" fontId="5" fillId="0" borderId="0" xfId="0" applyFont="1" applyAlignment="1">
      <alignment vertical="center"/>
    </xf>
    <xf numFmtId="0" fontId="5" fillId="0" borderId="118" xfId="0" applyFont="1" applyBorder="1">
      <alignment vertical="center"/>
    </xf>
    <xf numFmtId="0" fontId="5" fillId="0" borderId="67" xfId="0" applyFont="1" applyBorder="1">
      <alignment vertical="center"/>
    </xf>
    <xf numFmtId="0" fontId="5" fillId="0" borderId="119" xfId="0" applyFont="1" applyBorder="1">
      <alignment vertical="center"/>
    </xf>
    <xf numFmtId="0" fontId="5" fillId="0" borderId="112" xfId="0" applyFont="1" applyBorder="1">
      <alignment vertical="center"/>
    </xf>
    <xf numFmtId="0" fontId="5" fillId="0" borderId="120" xfId="0" applyFont="1" applyBorder="1">
      <alignment vertical="center"/>
    </xf>
    <xf numFmtId="0" fontId="5" fillId="0" borderId="121" xfId="0" applyFont="1" applyBorder="1">
      <alignment vertical="center"/>
    </xf>
    <xf numFmtId="0" fontId="5" fillId="0" borderId="8" xfId="0" applyFont="1" applyBorder="1" applyAlignment="1">
      <alignment horizontal="left" vertical="center"/>
    </xf>
    <xf numFmtId="0" fontId="7" fillId="12" borderId="0" xfId="0" applyFont="1" applyFill="1" applyBorder="1">
      <alignment vertical="center"/>
    </xf>
    <xf numFmtId="0" fontId="5" fillId="12" borderId="0" xfId="0" applyFont="1" applyFill="1" applyBorder="1">
      <alignment vertical="center"/>
    </xf>
    <xf numFmtId="0" fontId="5" fillId="0" borderId="0" xfId="0" applyFont="1" applyBorder="1" applyAlignment="1">
      <alignment vertical="center"/>
    </xf>
    <xf numFmtId="0" fontId="18" fillId="0" borderId="1" xfId="0" applyFont="1" applyBorder="1">
      <alignment vertical="center"/>
    </xf>
    <xf numFmtId="0" fontId="18" fillId="0" borderId="1" xfId="0" applyFont="1" applyBorder="1" applyAlignment="1">
      <alignment vertical="center" wrapText="1"/>
    </xf>
    <xf numFmtId="0" fontId="18" fillId="0" borderId="117" xfId="0" applyFont="1" applyBorder="1">
      <alignment vertical="center"/>
    </xf>
    <xf numFmtId="0" fontId="18" fillId="0" borderId="7" xfId="0" applyFont="1" applyBorder="1" applyAlignment="1">
      <alignment horizontal="left" vertical="center"/>
    </xf>
    <xf numFmtId="0" fontId="18" fillId="0" borderId="1" xfId="0" applyFont="1" applyBorder="1" applyAlignment="1">
      <alignment horizontal="left" vertical="center"/>
    </xf>
    <xf numFmtId="0" fontId="18" fillId="0" borderId="3" xfId="0" applyFont="1" applyBorder="1" applyAlignment="1">
      <alignment horizontal="left" vertical="center"/>
    </xf>
    <xf numFmtId="0" fontId="18" fillId="4" borderId="110" xfId="0" applyFont="1" applyFill="1" applyBorder="1" applyAlignment="1">
      <alignment horizontal="left" vertical="center"/>
    </xf>
    <xf numFmtId="0" fontId="18" fillId="4" borderId="110" xfId="0" applyFont="1" applyFill="1" applyBorder="1" applyAlignment="1">
      <alignment vertical="center" wrapText="1"/>
    </xf>
    <xf numFmtId="0" fontId="18" fillId="4" borderId="1" xfId="0" applyFont="1" applyFill="1" applyBorder="1">
      <alignment vertical="center"/>
    </xf>
    <xf numFmtId="0" fontId="18" fillId="4" borderId="1" xfId="0" applyFont="1" applyFill="1" applyBorder="1" applyAlignment="1">
      <alignment vertical="center" wrapText="1"/>
    </xf>
    <xf numFmtId="0" fontId="18" fillId="0" borderId="110" xfId="0" applyFont="1" applyBorder="1" applyAlignment="1">
      <alignment horizontal="left" vertical="center"/>
    </xf>
    <xf numFmtId="0" fontId="18" fillId="0" borderId="26" xfId="0" applyFont="1" applyBorder="1" applyAlignment="1">
      <alignment horizontal="center" vertical="center"/>
    </xf>
    <xf numFmtId="0" fontId="4" fillId="6" borderId="81" xfId="0" applyFont="1" applyFill="1" applyBorder="1" applyAlignment="1">
      <alignment horizontal="center" vertical="center"/>
    </xf>
    <xf numFmtId="0" fontId="7" fillId="0" borderId="0" xfId="0" applyFont="1" applyFill="1" applyAlignment="1">
      <alignment horizontal="left" vertical="top" indent="1"/>
    </xf>
    <xf numFmtId="208" fontId="43" fillId="0" borderId="9" xfId="1" applyNumberFormat="1" applyFont="1" applyFill="1" applyBorder="1" applyAlignment="1">
      <alignment horizontal="right" vertical="center" shrinkToFit="1"/>
    </xf>
    <xf numFmtId="209" fontId="43" fillId="0" borderId="43" xfId="0" applyNumberFormat="1" applyFont="1" applyFill="1" applyBorder="1" applyAlignment="1">
      <alignment horizontal="right" vertical="center" shrinkToFit="1"/>
    </xf>
    <xf numFmtId="181" fontId="43" fillId="0" borderId="40" xfId="0" applyNumberFormat="1" applyFont="1" applyFill="1" applyBorder="1" applyAlignment="1">
      <alignment horizontal="right" vertical="center" shrinkToFit="1"/>
    </xf>
    <xf numFmtId="0" fontId="44" fillId="0" borderId="0" xfId="0" applyFont="1" applyFill="1" applyBorder="1" applyAlignment="1">
      <alignment vertical="center"/>
    </xf>
    <xf numFmtId="0" fontId="44" fillId="0" borderId="76" xfId="0" applyFont="1" applyFill="1" applyBorder="1" applyAlignment="1">
      <alignment vertical="center"/>
    </xf>
    <xf numFmtId="0" fontId="44" fillId="0" borderId="0" xfId="0" applyFont="1" applyFill="1" applyAlignment="1">
      <alignment vertical="center"/>
    </xf>
    <xf numFmtId="0" fontId="33" fillId="2" borderId="1" xfId="0" applyFont="1" applyFill="1" applyBorder="1" applyAlignment="1">
      <alignment horizontal="center" vertical="center" shrinkToFit="1"/>
    </xf>
    <xf numFmtId="0" fontId="45" fillId="0" borderId="0" xfId="0" applyFont="1">
      <alignment vertical="center"/>
    </xf>
    <xf numFmtId="0" fontId="46" fillId="9" borderId="45" xfId="4" applyFont="1" applyFill="1" applyBorder="1" applyAlignment="1">
      <alignment horizontal="center" vertical="center"/>
    </xf>
    <xf numFmtId="0" fontId="45" fillId="0" borderId="45" xfId="0" applyFont="1" applyBorder="1">
      <alignment vertical="center"/>
    </xf>
    <xf numFmtId="0" fontId="45" fillId="0" borderId="51" xfId="0" applyFont="1" applyBorder="1">
      <alignment vertical="center"/>
    </xf>
    <xf numFmtId="0" fontId="45" fillId="0" borderId="2" xfId="0" applyFont="1" applyBorder="1">
      <alignment vertical="center"/>
    </xf>
    <xf numFmtId="0" fontId="46" fillId="0" borderId="46" xfId="4" applyFont="1" applyBorder="1">
      <alignment vertical="center"/>
    </xf>
    <xf numFmtId="0" fontId="45" fillId="0" borderId="3" xfId="0" applyFont="1" applyBorder="1">
      <alignment vertical="center"/>
    </xf>
    <xf numFmtId="0" fontId="45" fillId="0" borderId="5" xfId="0" applyFont="1" applyBorder="1">
      <alignment vertical="center"/>
    </xf>
    <xf numFmtId="0" fontId="45" fillId="0" borderId="46" xfId="0" applyFont="1" applyBorder="1">
      <alignment vertical="center"/>
    </xf>
    <xf numFmtId="0" fontId="45" fillId="0" borderId="0" xfId="0" applyFont="1" applyFill="1" applyAlignment="1">
      <alignment vertical="center"/>
    </xf>
    <xf numFmtId="0" fontId="45" fillId="0" borderId="0" xfId="0" applyFont="1" applyBorder="1">
      <alignment vertical="center"/>
    </xf>
    <xf numFmtId="0" fontId="45" fillId="0" borderId="0" xfId="0" applyFont="1" applyAlignment="1">
      <alignment vertical="center"/>
    </xf>
    <xf numFmtId="0" fontId="45" fillId="0" borderId="48" xfId="0" applyFont="1" applyBorder="1">
      <alignment vertical="center"/>
    </xf>
    <xf numFmtId="0" fontId="45" fillId="0" borderId="114" xfId="0" applyFont="1" applyBorder="1">
      <alignment vertical="center"/>
    </xf>
    <xf numFmtId="0" fontId="45" fillId="0" borderId="72" xfId="0" applyFont="1" applyBorder="1">
      <alignment vertical="center"/>
    </xf>
    <xf numFmtId="0" fontId="45" fillId="0" borderId="52" xfId="0" applyFont="1" applyBorder="1">
      <alignment vertical="center"/>
    </xf>
    <xf numFmtId="0" fontId="45" fillId="0" borderId="0" xfId="0" applyFont="1" applyFill="1" applyBorder="1" applyAlignment="1">
      <alignment horizontal="center" vertical="center"/>
    </xf>
    <xf numFmtId="0" fontId="46" fillId="0" borderId="0" xfId="4" applyFont="1" applyBorder="1">
      <alignment vertical="center"/>
    </xf>
    <xf numFmtId="0" fontId="45" fillId="0" borderId="44" xfId="0" applyFont="1" applyBorder="1">
      <alignment vertical="center"/>
    </xf>
    <xf numFmtId="0" fontId="45" fillId="0" borderId="11" xfId="0" applyFont="1" applyFill="1" applyBorder="1" applyAlignment="1">
      <alignment horizontal="center" vertical="center"/>
    </xf>
    <xf numFmtId="0" fontId="45" fillId="0" borderId="11" xfId="0" applyFont="1" applyFill="1" applyBorder="1" applyAlignment="1">
      <alignment vertical="center" shrinkToFit="1"/>
    </xf>
    <xf numFmtId="0" fontId="45" fillId="0" borderId="0" xfId="0" applyFont="1" applyFill="1" applyBorder="1" applyAlignment="1">
      <alignment vertical="center" shrinkToFit="1"/>
    </xf>
    <xf numFmtId="0" fontId="45" fillId="0" borderId="72" xfId="0" applyFont="1" applyBorder="1" applyAlignment="1">
      <alignment vertical="center" shrinkToFit="1"/>
    </xf>
    <xf numFmtId="0" fontId="47" fillId="11" borderId="0" xfId="4" applyFont="1" applyFill="1">
      <alignment vertical="center"/>
    </xf>
    <xf numFmtId="0" fontId="47" fillId="11" borderId="0" xfId="0" applyFont="1" applyFill="1">
      <alignment vertical="center"/>
    </xf>
    <xf numFmtId="0" fontId="46" fillId="0" borderId="0" xfId="4" applyFont="1">
      <alignment vertical="center"/>
    </xf>
    <xf numFmtId="0" fontId="45" fillId="0" borderId="11" xfId="0" applyFont="1" applyBorder="1">
      <alignment vertical="center"/>
    </xf>
    <xf numFmtId="0" fontId="45" fillId="0" borderId="9" xfId="0" applyFont="1" applyBorder="1">
      <alignment vertical="center"/>
    </xf>
    <xf numFmtId="0" fontId="46" fillId="0" borderId="6" xfId="0" applyFont="1" applyBorder="1" applyAlignment="1">
      <alignment vertical="center" wrapText="1"/>
    </xf>
    <xf numFmtId="0" fontId="46" fillId="0" borderId="71" xfId="0" applyFont="1" applyBorder="1">
      <alignment vertical="center"/>
    </xf>
    <xf numFmtId="0" fontId="45" fillId="0" borderId="116" xfId="0" applyFont="1" applyBorder="1">
      <alignment vertical="center"/>
    </xf>
    <xf numFmtId="0" fontId="45" fillId="0" borderId="8" xfId="0" applyFont="1" applyBorder="1">
      <alignment vertical="center"/>
    </xf>
    <xf numFmtId="0" fontId="45" fillId="9" borderId="112" xfId="0" applyFont="1" applyFill="1" applyBorder="1" applyAlignment="1">
      <alignment vertical="center" wrapText="1" shrinkToFit="1"/>
    </xf>
    <xf numFmtId="0" fontId="45" fillId="9" borderId="111" xfId="0" applyFont="1" applyFill="1" applyBorder="1" applyAlignment="1">
      <alignment vertical="center" wrapText="1"/>
    </xf>
    <xf numFmtId="0" fontId="46" fillId="0" borderId="48" xfId="4" applyFont="1" applyBorder="1">
      <alignment vertical="center"/>
    </xf>
    <xf numFmtId="0" fontId="46" fillId="0" borderId="47" xfId="4" applyFont="1" applyBorder="1">
      <alignment vertical="center"/>
    </xf>
    <xf numFmtId="0" fontId="46" fillId="0" borderId="46" xfId="4" applyFont="1" applyBorder="1" applyAlignment="1">
      <alignment vertical="center" shrinkToFit="1"/>
    </xf>
    <xf numFmtId="0" fontId="46" fillId="9" borderId="115" xfId="4" applyFont="1" applyFill="1" applyBorder="1" applyAlignment="1">
      <alignment horizontal="center" vertical="center"/>
    </xf>
    <xf numFmtId="0" fontId="46" fillId="0" borderId="73" xfId="4" applyFont="1" applyBorder="1" applyAlignment="1">
      <alignment vertical="center" shrinkToFit="1"/>
    </xf>
    <xf numFmtId="0" fontId="45" fillId="0" borderId="11" xfId="0" applyFont="1" applyBorder="1" applyAlignment="1">
      <alignment horizontal="left" vertical="center" indent="1"/>
    </xf>
    <xf numFmtId="0" fontId="45" fillId="0" borderId="0" xfId="0" applyFont="1" applyBorder="1" applyAlignment="1">
      <alignment horizontal="left" vertical="center" indent="1"/>
    </xf>
    <xf numFmtId="0" fontId="45" fillId="0" borderId="8" xfId="0" applyFont="1" applyBorder="1" applyAlignment="1">
      <alignment horizontal="left" vertical="center" indent="1"/>
    </xf>
    <xf numFmtId="0" fontId="45" fillId="0" borderId="0" xfId="0" applyFont="1" applyBorder="1" applyAlignment="1">
      <alignment horizontal="left" vertical="center" indent="2"/>
    </xf>
    <xf numFmtId="0" fontId="45" fillId="0" borderId="8" xfId="0" applyFont="1" applyBorder="1" applyAlignment="1">
      <alignment horizontal="left" vertical="center" indent="2"/>
    </xf>
    <xf numFmtId="0" fontId="45" fillId="9" borderId="1" xfId="0" applyFont="1" applyFill="1" applyBorder="1" applyAlignment="1">
      <alignment vertical="center" wrapText="1"/>
    </xf>
    <xf numFmtId="0" fontId="45" fillId="9" borderId="15" xfId="0" applyFont="1" applyFill="1" applyBorder="1" applyAlignment="1">
      <alignment vertical="center" wrapText="1"/>
    </xf>
    <xf numFmtId="0" fontId="45" fillId="9" borderId="110" xfId="0" applyFont="1" applyFill="1" applyBorder="1" applyAlignment="1">
      <alignment horizontal="center" vertical="center" wrapText="1"/>
    </xf>
    <xf numFmtId="0" fontId="45" fillId="9" borderId="1" xfId="0" applyFont="1" applyFill="1" applyBorder="1" applyAlignment="1">
      <alignment horizontal="center" vertical="center" wrapText="1"/>
    </xf>
    <xf numFmtId="0" fontId="45" fillId="9" borderId="110" xfId="0" applyFont="1" applyFill="1" applyBorder="1" applyAlignment="1">
      <alignment vertical="center" wrapText="1"/>
    </xf>
    <xf numFmtId="0" fontId="46" fillId="9" borderId="122" xfId="4" applyFont="1" applyFill="1" applyBorder="1" applyAlignment="1">
      <alignment horizontal="center" vertical="center"/>
    </xf>
    <xf numFmtId="0" fontId="46" fillId="0" borderId="123" xfId="4" applyFont="1" applyBorder="1">
      <alignment vertical="center"/>
    </xf>
    <xf numFmtId="0" fontId="45" fillId="0" borderId="124" xfId="0" applyFont="1" applyBorder="1">
      <alignment vertical="center"/>
    </xf>
    <xf numFmtId="0" fontId="45" fillId="0" borderId="125" xfId="0" applyFont="1" applyBorder="1">
      <alignment vertical="center"/>
    </xf>
    <xf numFmtId="0" fontId="18" fillId="0" borderId="127" xfId="0" applyFont="1" applyFill="1" applyBorder="1" applyAlignment="1">
      <alignment vertical="center" wrapText="1"/>
    </xf>
    <xf numFmtId="0" fontId="45" fillId="13" borderId="6" xfId="0" applyFont="1" applyFill="1" applyBorder="1">
      <alignment vertical="center"/>
    </xf>
    <xf numFmtId="0" fontId="45" fillId="13" borderId="116" xfId="0" applyFont="1" applyFill="1" applyBorder="1">
      <alignment vertical="center"/>
    </xf>
    <xf numFmtId="0" fontId="46" fillId="0" borderId="129" xfId="4" applyFont="1" applyBorder="1">
      <alignment vertical="center"/>
    </xf>
    <xf numFmtId="0" fontId="45" fillId="0" borderId="130" xfId="0" applyFont="1" applyBorder="1">
      <alignment vertical="center"/>
    </xf>
    <xf numFmtId="0" fontId="45" fillId="13" borderId="131" xfId="0" applyFont="1" applyFill="1" applyBorder="1">
      <alignment vertical="center"/>
    </xf>
    <xf numFmtId="0" fontId="45" fillId="13" borderId="128" xfId="0" applyFont="1" applyFill="1" applyBorder="1">
      <alignment vertical="center"/>
    </xf>
    <xf numFmtId="0" fontId="45" fillId="13" borderId="0" xfId="0" applyFont="1" applyFill="1">
      <alignment vertical="center"/>
    </xf>
    <xf numFmtId="0" fontId="49" fillId="13" borderId="9" xfId="0" applyFont="1" applyFill="1" applyBorder="1">
      <alignment vertical="center"/>
    </xf>
    <xf numFmtId="0" fontId="50" fillId="0" borderId="11" xfId="0" applyFont="1" applyBorder="1" applyAlignment="1">
      <alignment horizontal="left" vertical="center" indent="2"/>
    </xf>
    <xf numFmtId="0" fontId="50" fillId="0" borderId="0" xfId="0" applyFont="1" applyBorder="1" applyAlignment="1">
      <alignment horizontal="left" vertical="center" indent="2"/>
    </xf>
    <xf numFmtId="0" fontId="50" fillId="0" borderId="8" xfId="0" applyFont="1" applyBorder="1" applyAlignment="1">
      <alignment horizontal="left" vertical="center" indent="2"/>
    </xf>
    <xf numFmtId="0" fontId="45" fillId="0" borderId="11" xfId="0" applyFont="1" applyBorder="1" applyAlignment="1">
      <alignment horizontal="left" vertical="center" indent="2"/>
    </xf>
    <xf numFmtId="0" fontId="45" fillId="0" borderId="5" xfId="0" applyFont="1" applyBorder="1" applyAlignment="1">
      <alignment horizontal="left" vertical="center" indent="2"/>
    </xf>
    <xf numFmtId="0" fontId="45" fillId="0" borderId="12" xfId="0" applyFont="1" applyBorder="1" applyAlignment="1">
      <alignment horizontal="left" vertical="center" indent="1"/>
    </xf>
    <xf numFmtId="0" fontId="45" fillId="0" borderId="13" xfId="0" applyFont="1" applyBorder="1" applyAlignment="1">
      <alignment horizontal="left" vertical="center" indent="1"/>
    </xf>
    <xf numFmtId="0" fontId="7" fillId="0" borderId="0" xfId="0" applyFont="1" applyFill="1" applyBorder="1" applyAlignment="1">
      <alignment horizontal="center" vertical="center" shrinkToFit="1"/>
    </xf>
    <xf numFmtId="0" fontId="19" fillId="0" borderId="0" xfId="0" applyFont="1" applyFill="1" applyAlignment="1">
      <alignment horizontal="left" vertical="top" indent="1"/>
    </xf>
    <xf numFmtId="0" fontId="5" fillId="7" borderId="4" xfId="0" applyFont="1" applyFill="1" applyBorder="1" applyAlignment="1">
      <alignment vertical="center" shrinkToFit="1"/>
    </xf>
    <xf numFmtId="0" fontId="22" fillId="0" borderId="0" xfId="0" applyFont="1" applyFill="1" applyBorder="1" applyAlignment="1">
      <alignment vertical="center"/>
    </xf>
    <xf numFmtId="0" fontId="5" fillId="0" borderId="19" xfId="0" applyFont="1" applyFill="1" applyBorder="1">
      <alignment vertical="center"/>
    </xf>
    <xf numFmtId="183" fontId="43" fillId="0" borderId="14" xfId="0" applyNumberFormat="1" applyFont="1" applyFill="1" applyBorder="1" applyAlignment="1">
      <alignment horizontal="center" vertical="center"/>
    </xf>
    <xf numFmtId="0" fontId="5" fillId="0" borderId="22" xfId="0" applyFont="1" applyFill="1" applyBorder="1">
      <alignment vertical="center"/>
    </xf>
    <xf numFmtId="0" fontId="52" fillId="7" borderId="1" xfId="0" applyFont="1" applyFill="1" applyBorder="1" applyAlignment="1">
      <alignment vertical="center"/>
    </xf>
    <xf numFmtId="0" fontId="5" fillId="7" borderId="15" xfId="0" applyFont="1" applyFill="1" applyBorder="1" applyAlignment="1">
      <alignment horizontal="right" vertical="center" shrinkToFit="1"/>
    </xf>
    <xf numFmtId="0" fontId="5" fillId="0" borderId="0" xfId="0" applyFont="1">
      <alignment vertical="center"/>
    </xf>
    <xf numFmtId="0" fontId="4" fillId="2" borderId="1" xfId="0" applyFont="1" applyFill="1" applyBorder="1" applyAlignment="1">
      <alignment horizontal="center" vertical="center"/>
    </xf>
    <xf numFmtId="0" fontId="5" fillId="6" borderId="3" xfId="0" applyFont="1" applyFill="1" applyBorder="1" applyAlignment="1">
      <alignment horizontal="center" vertical="center"/>
    </xf>
    <xf numFmtId="181" fontId="43" fillId="6" borderId="41" xfId="1" applyNumberFormat="1" applyFont="1" applyFill="1" applyBorder="1" applyAlignment="1">
      <alignment horizontal="right" vertical="center" shrinkToFit="1"/>
    </xf>
    <xf numFmtId="201" fontId="5" fillId="6" borderId="1" xfId="5" applyNumberFormat="1" applyFont="1" applyFill="1" applyBorder="1" applyAlignment="1" applyProtection="1">
      <alignment horizontal="center" vertical="center" wrapText="1"/>
    </xf>
    <xf numFmtId="0" fontId="7" fillId="0" borderId="0" xfId="5" applyFont="1" applyFill="1" applyBorder="1" applyAlignment="1" applyProtection="1"/>
    <xf numFmtId="0" fontId="5" fillId="0" borderId="0" xfId="5" applyFont="1" applyFill="1" applyProtection="1">
      <alignment vertical="center"/>
    </xf>
    <xf numFmtId="0" fontId="5" fillId="0" borderId="0" xfId="5" applyFont="1" applyFill="1" applyBorder="1" applyAlignment="1" applyProtection="1"/>
    <xf numFmtId="0" fontId="5" fillId="0" borderId="0" xfId="5" applyFont="1" applyFill="1" applyAlignment="1" applyProtection="1">
      <alignment horizontal="left" vertical="center"/>
    </xf>
    <xf numFmtId="0" fontId="20" fillId="0" borderId="0" xfId="5" applyFont="1" applyFill="1" applyBorder="1" applyAlignment="1" applyProtection="1">
      <alignment horizontal="center" vertical="center"/>
    </xf>
    <xf numFmtId="0" fontId="20" fillId="0" borderId="0" xfId="5" applyFont="1" applyFill="1" applyBorder="1" applyAlignment="1" applyProtection="1">
      <alignment horizontal="right" vertical="center"/>
    </xf>
    <xf numFmtId="0" fontId="20" fillId="0" borderId="0" xfId="5" applyFont="1" applyFill="1" applyBorder="1" applyAlignment="1" applyProtection="1">
      <alignment horizontal="left" vertical="center"/>
    </xf>
    <xf numFmtId="0" fontId="21" fillId="0" borderId="0" xfId="5" applyFont="1" applyFill="1" applyProtection="1">
      <alignment vertical="center"/>
    </xf>
    <xf numFmtId="0" fontId="51" fillId="0" borderId="0" xfId="5" applyFont="1" applyFill="1" applyBorder="1" applyAlignment="1" applyProtection="1">
      <alignment horizontal="center" vertical="center"/>
    </xf>
    <xf numFmtId="0" fontId="5" fillId="0" borderId="0" xfId="5" applyFont="1" applyFill="1" applyAlignment="1" applyProtection="1">
      <alignment vertical="center"/>
    </xf>
    <xf numFmtId="0" fontId="4" fillId="2" borderId="78" xfId="5" applyFont="1" applyFill="1" applyBorder="1" applyAlignment="1" applyProtection="1">
      <alignment horizontal="center" vertical="center" shrinkToFit="1"/>
    </xf>
    <xf numFmtId="0" fontId="5" fillId="0" borderId="0" xfId="5" applyFont="1" applyFill="1" applyAlignment="1" applyProtection="1">
      <alignment horizontal="center" vertical="center"/>
    </xf>
    <xf numFmtId="0" fontId="5" fillId="0" borderId="79" xfId="5" applyFont="1" applyFill="1" applyBorder="1" applyAlignment="1" applyProtection="1">
      <alignment horizontal="center" vertical="center"/>
    </xf>
    <xf numFmtId="0" fontId="5" fillId="0" borderId="0" xfId="5" applyFont="1" applyFill="1" applyBorder="1" applyAlignment="1" applyProtection="1">
      <alignment horizontal="center" vertical="center"/>
    </xf>
    <xf numFmtId="189" fontId="5" fillId="7" borderId="80" xfId="5" applyNumberFormat="1" applyFont="1" applyFill="1" applyBorder="1" applyAlignment="1" applyProtection="1">
      <alignment horizontal="center" vertical="center" wrapText="1"/>
    </xf>
    <xf numFmtId="195" fontId="5" fillId="7" borderId="80" xfId="5" applyNumberFormat="1" applyFont="1" applyFill="1" applyBorder="1" applyAlignment="1" applyProtection="1">
      <alignment horizontal="center" vertical="center" shrinkToFit="1"/>
    </xf>
    <xf numFmtId="0" fontId="5" fillId="7" borderId="0" xfId="5" applyFont="1" applyFill="1" applyProtection="1">
      <alignment vertical="center"/>
    </xf>
    <xf numFmtId="194" fontId="5" fillId="7" borderId="78" xfId="5" applyNumberFormat="1" applyFont="1" applyFill="1" applyBorder="1" applyAlignment="1" applyProtection="1">
      <alignment horizontal="center" vertical="center" wrapText="1"/>
    </xf>
    <xf numFmtId="196" fontId="37" fillId="7" borderId="80" xfId="5" applyNumberFormat="1" applyFont="1" applyFill="1" applyBorder="1" applyAlignment="1" applyProtection="1">
      <alignment horizontal="center" vertical="center"/>
    </xf>
    <xf numFmtId="193" fontId="5" fillId="7" borderId="80" xfId="5" applyNumberFormat="1" applyFont="1" applyFill="1" applyBorder="1" applyAlignment="1" applyProtection="1">
      <alignment horizontal="center" vertical="center" wrapText="1"/>
    </xf>
    <xf numFmtId="0" fontId="5" fillId="7" borderId="80" xfId="5" applyNumberFormat="1" applyFont="1" applyFill="1" applyBorder="1" applyAlignment="1" applyProtection="1">
      <alignment horizontal="center" vertical="center" wrapText="1"/>
    </xf>
    <xf numFmtId="187" fontId="4" fillId="7" borderId="78" xfId="5" applyNumberFormat="1" applyFont="1" applyFill="1" applyBorder="1" applyAlignment="1" applyProtection="1">
      <alignment horizontal="left" vertical="center" wrapText="1" shrinkToFit="1"/>
    </xf>
    <xf numFmtId="0" fontId="21" fillId="7" borderId="80" xfId="5" applyFont="1" applyFill="1" applyBorder="1" applyAlignment="1" applyProtection="1">
      <alignment vertical="center" wrapText="1"/>
    </xf>
    <xf numFmtId="189" fontId="5" fillId="0" borderId="0" xfId="5" applyNumberFormat="1" applyFont="1" applyFill="1" applyBorder="1" applyAlignment="1" applyProtection="1">
      <alignment horizontal="center" vertical="center" wrapText="1"/>
    </xf>
    <xf numFmtId="195" fontId="5" fillId="0" borderId="0" xfId="5" applyNumberFormat="1" applyFont="1" applyFill="1" applyBorder="1" applyAlignment="1" applyProtection="1">
      <alignment horizontal="center" vertical="center" shrinkToFit="1"/>
    </xf>
    <xf numFmtId="196" fontId="5" fillId="0" borderId="0" xfId="5" applyNumberFormat="1" applyFont="1" applyFill="1" applyBorder="1" applyAlignment="1" applyProtection="1">
      <alignment horizontal="center" vertical="center" wrapText="1"/>
    </xf>
    <xf numFmtId="194" fontId="5" fillId="0" borderId="0" xfId="5" applyNumberFormat="1" applyFont="1" applyFill="1" applyBorder="1" applyAlignment="1" applyProtection="1">
      <alignment horizontal="center" vertical="center" wrapText="1"/>
    </xf>
    <xf numFmtId="193" fontId="5" fillId="0" borderId="0" xfId="5" applyNumberFormat="1" applyFont="1" applyFill="1" applyBorder="1" applyAlignment="1" applyProtection="1">
      <alignment horizontal="center" vertical="center" wrapText="1"/>
    </xf>
    <xf numFmtId="0" fontId="5" fillId="0" borderId="0" xfId="5" applyNumberFormat="1" applyFont="1" applyFill="1" applyBorder="1" applyAlignment="1" applyProtection="1">
      <alignment horizontal="center" vertical="center" wrapText="1"/>
    </xf>
    <xf numFmtId="187" fontId="5" fillId="0" borderId="0" xfId="5" applyNumberFormat="1" applyFont="1" applyFill="1" applyBorder="1" applyAlignment="1" applyProtection="1">
      <alignment horizontal="left" vertical="center" shrinkToFit="1"/>
    </xf>
    <xf numFmtId="187" fontId="4" fillId="0" borderId="0" xfId="5" applyNumberFormat="1" applyFont="1" applyFill="1" applyBorder="1" applyAlignment="1" applyProtection="1">
      <alignment horizontal="left" vertical="center" wrapText="1" shrinkToFit="1"/>
    </xf>
    <xf numFmtId="187" fontId="6" fillId="0" borderId="0" xfId="5" applyNumberFormat="1" applyFont="1" applyFill="1" applyBorder="1" applyAlignment="1" applyProtection="1">
      <alignment horizontal="left" vertical="center" wrapText="1" shrinkToFit="1"/>
    </xf>
    <xf numFmtId="0" fontId="5" fillId="0" borderId="0" xfId="5" applyFont="1" applyFill="1" applyBorder="1" applyAlignment="1" applyProtection="1">
      <alignment vertical="center" wrapText="1"/>
    </xf>
    <xf numFmtId="0" fontId="5" fillId="0" borderId="0" xfId="5" applyFont="1" applyFill="1" applyBorder="1" applyProtection="1">
      <alignment vertical="center"/>
    </xf>
    <xf numFmtId="0" fontId="4" fillId="0" borderId="1" xfId="5" applyNumberFormat="1" applyFont="1" applyFill="1" applyBorder="1" applyAlignment="1" applyProtection="1">
      <alignment horizontal="center" vertical="center" shrinkToFit="1"/>
    </xf>
    <xf numFmtId="0" fontId="4" fillId="0" borderId="1" xfId="5" applyNumberFormat="1" applyFont="1" applyFill="1" applyBorder="1" applyAlignment="1" applyProtection="1">
      <alignment horizontal="center" vertical="center" wrapText="1"/>
    </xf>
    <xf numFmtId="193" fontId="5" fillId="0" borderId="1" xfId="5" applyNumberFormat="1" applyFont="1" applyFill="1" applyBorder="1" applyAlignment="1" applyProtection="1">
      <alignment horizontal="center" vertical="center" wrapText="1"/>
    </xf>
    <xf numFmtId="193" fontId="5" fillId="6" borderId="1" xfId="5" applyNumberFormat="1" applyFont="1" applyFill="1" applyBorder="1" applyAlignment="1" applyProtection="1">
      <alignment horizontal="center" vertical="center" wrapText="1"/>
    </xf>
    <xf numFmtId="187" fontId="5" fillId="0" borderId="0" xfId="5" applyNumberFormat="1" applyFont="1" applyFill="1" applyBorder="1" applyAlignment="1" applyProtection="1">
      <alignment horizontal="center" vertical="center" wrapText="1"/>
    </xf>
    <xf numFmtId="187" fontId="5" fillId="0" borderId="0" xfId="5" applyNumberFormat="1" applyFont="1" applyFill="1" applyBorder="1" applyAlignment="1" applyProtection="1">
      <alignment horizontal="right" vertical="center" wrapText="1"/>
    </xf>
    <xf numFmtId="0" fontId="5" fillId="0" borderId="0" xfId="5" applyFont="1" applyFill="1" applyBorder="1" applyAlignment="1" applyProtection="1">
      <alignment vertical="center"/>
    </xf>
    <xf numFmtId="0" fontId="45" fillId="10" borderId="133" xfId="0" applyFont="1" applyFill="1" applyBorder="1" applyAlignment="1">
      <alignment horizontal="center" vertical="center" shrinkToFit="1"/>
    </xf>
    <xf numFmtId="0" fontId="45" fillId="10" borderId="110" xfId="0" applyFont="1" applyFill="1" applyBorder="1" applyAlignment="1">
      <alignment horizontal="center" vertical="center" shrinkToFit="1"/>
    </xf>
    <xf numFmtId="0" fontId="45" fillId="0" borderId="126" xfId="0" applyFont="1" applyBorder="1" applyAlignment="1">
      <alignment vertical="center" shrinkToFit="1"/>
    </xf>
    <xf numFmtId="0" fontId="18" fillId="0" borderId="117" xfId="0" applyFont="1" applyBorder="1" applyAlignment="1">
      <alignment horizontal="left" vertical="center"/>
    </xf>
    <xf numFmtId="0" fontId="18" fillId="0" borderId="44" xfId="0" applyFont="1" applyBorder="1" applyAlignment="1">
      <alignment horizontal="left" vertical="center"/>
    </xf>
    <xf numFmtId="0" fontId="18" fillId="0" borderId="44" xfId="0" applyFont="1" applyBorder="1">
      <alignment vertical="center"/>
    </xf>
    <xf numFmtId="0" fontId="18" fillId="0" borderId="44" xfId="0" applyFont="1" applyBorder="1" applyAlignment="1">
      <alignment vertical="center" wrapText="1"/>
    </xf>
    <xf numFmtId="0" fontId="18" fillId="0" borderId="117" xfId="0" applyFont="1" applyBorder="1" applyAlignment="1">
      <alignment vertical="center" shrinkToFit="1"/>
    </xf>
    <xf numFmtId="0" fontId="18" fillId="0" borderId="1" xfId="0" applyFont="1" applyBorder="1" applyAlignment="1">
      <alignment vertical="center" shrinkToFit="1"/>
    </xf>
    <xf numFmtId="193" fontId="5" fillId="6" borderId="77" xfId="5" applyNumberFormat="1" applyFont="1" applyFill="1" applyBorder="1" applyAlignment="1" applyProtection="1">
      <alignment horizontal="center" vertical="center" shrinkToFit="1"/>
    </xf>
    <xf numFmtId="193" fontId="5" fillId="6" borderId="78" xfId="5" applyNumberFormat="1" applyFont="1" applyFill="1" applyBorder="1" applyAlignment="1" applyProtection="1">
      <alignment horizontal="center" vertical="center" shrinkToFit="1"/>
    </xf>
    <xf numFmtId="0" fontId="5" fillId="13" borderId="34" xfId="0" applyFont="1" applyFill="1" applyBorder="1">
      <alignment vertical="center"/>
    </xf>
    <xf numFmtId="0" fontId="5" fillId="13" borderId="112" xfId="0" applyFont="1" applyFill="1" applyBorder="1">
      <alignment vertical="center"/>
    </xf>
    <xf numFmtId="0" fontId="5" fillId="13" borderId="12" xfId="0" applyFont="1" applyFill="1" applyBorder="1">
      <alignment vertical="center"/>
    </xf>
    <xf numFmtId="0" fontId="40" fillId="0" borderId="1" xfId="0" applyFont="1" applyBorder="1" applyAlignment="1">
      <alignment vertical="center" wrapText="1"/>
    </xf>
    <xf numFmtId="0" fontId="20" fillId="13" borderId="0" xfId="5" applyFont="1" applyFill="1" applyBorder="1" applyAlignment="1" applyProtection="1">
      <alignment horizontal="center" vertical="center"/>
    </xf>
    <xf numFmtId="189" fontId="6" fillId="13" borderId="37" xfId="0" applyNumberFormat="1" applyFont="1" applyFill="1" applyBorder="1" applyAlignment="1">
      <alignment vertical="center" wrapText="1"/>
    </xf>
    <xf numFmtId="216" fontId="4" fillId="6" borderId="4" xfId="0" applyNumberFormat="1" applyFont="1" applyFill="1" applyBorder="1" applyAlignment="1">
      <alignment horizontal="center" vertical="center"/>
    </xf>
    <xf numFmtId="208" fontId="43" fillId="6" borderId="9" xfId="1" applyNumberFormat="1" applyFont="1" applyFill="1" applyBorder="1" applyAlignment="1">
      <alignment vertical="center" shrinkToFit="1"/>
    </xf>
    <xf numFmtId="180" fontId="43" fillId="6" borderId="5" xfId="1" applyNumberFormat="1" applyFont="1" applyFill="1" applyBorder="1" applyAlignment="1">
      <alignment vertical="center" shrinkToFit="1"/>
    </xf>
    <xf numFmtId="0" fontId="26" fillId="0" borderId="2" xfId="0" applyNumberFormat="1" applyFont="1" applyFill="1" applyBorder="1" applyAlignment="1">
      <alignment horizontal="center" vertical="center" shrinkToFit="1"/>
    </xf>
    <xf numFmtId="0" fontId="26" fillId="0" borderId="5" xfId="0" applyNumberFormat="1" applyFont="1" applyFill="1" applyBorder="1" applyAlignment="1">
      <alignment horizontal="center" vertical="center" shrinkToFit="1"/>
    </xf>
    <xf numFmtId="204" fontId="4" fillId="6" borderId="15" xfId="0" applyNumberFormat="1" applyFont="1" applyFill="1" applyBorder="1" applyAlignment="1">
      <alignment horizontal="right" vertical="center" shrinkToFit="1"/>
    </xf>
    <xf numFmtId="0" fontId="5" fillId="0" borderId="0" xfId="0" applyFont="1">
      <alignment vertical="center"/>
    </xf>
    <xf numFmtId="0" fontId="41" fillId="0" borderId="1" xfId="0" applyFont="1" applyBorder="1">
      <alignment vertical="center"/>
    </xf>
    <xf numFmtId="0" fontId="18" fillId="0" borderId="110" xfId="0" applyFont="1" applyBorder="1" applyAlignment="1">
      <alignment horizontal="left" vertical="center" shrinkToFit="1"/>
    </xf>
    <xf numFmtId="0" fontId="4" fillId="0" borderId="0" xfId="0" applyFont="1">
      <alignment vertical="center"/>
    </xf>
    <xf numFmtId="0" fontId="5" fillId="0" borderId="0" xfId="0" applyFont="1">
      <alignment vertical="center"/>
    </xf>
    <xf numFmtId="0" fontId="30" fillId="0" borderId="0" xfId="11" applyFont="1">
      <alignment vertical="center"/>
    </xf>
    <xf numFmtId="0" fontId="18" fillId="0" borderId="110" xfId="0" applyFont="1" applyBorder="1" applyAlignment="1">
      <alignment vertical="center" wrapText="1"/>
    </xf>
    <xf numFmtId="0" fontId="5" fillId="0" borderId="6" xfId="0" applyFont="1" applyBorder="1" applyAlignment="1">
      <alignment horizontal="center" vertical="center"/>
    </xf>
    <xf numFmtId="0" fontId="4" fillId="0" borderId="6" xfId="0" applyFont="1" applyBorder="1" applyAlignment="1">
      <alignment vertical="center" wrapText="1"/>
    </xf>
    <xf numFmtId="0" fontId="4" fillId="0" borderId="0" xfId="0" applyFont="1" applyAlignment="1">
      <alignment vertical="center" wrapText="1"/>
    </xf>
    <xf numFmtId="0" fontId="4" fillId="2" borderId="110" xfId="0" applyFont="1" applyFill="1" applyBorder="1" applyAlignment="1">
      <alignment horizontal="center" vertical="center"/>
    </xf>
    <xf numFmtId="0" fontId="6" fillId="0" borderId="0" xfId="0" applyFont="1" applyAlignment="1">
      <alignment vertical="center" wrapText="1"/>
    </xf>
    <xf numFmtId="0" fontId="54" fillId="13" borderId="134" xfId="0" applyFont="1" applyFill="1" applyBorder="1">
      <alignment vertical="center"/>
    </xf>
    <xf numFmtId="0" fontId="54" fillId="13" borderId="131" xfId="0" applyFont="1" applyFill="1" applyBorder="1">
      <alignment vertical="center"/>
    </xf>
    <xf numFmtId="0" fontId="45" fillId="13" borderId="137" xfId="0" applyFont="1" applyFill="1" applyBorder="1">
      <alignment vertical="center"/>
    </xf>
    <xf numFmtId="0" fontId="45" fillId="0" borderId="139" xfId="0" applyFont="1" applyBorder="1" applyAlignment="1">
      <alignment vertical="center" shrinkToFit="1"/>
    </xf>
    <xf numFmtId="0" fontId="45" fillId="13" borderId="44" xfId="0" applyFont="1" applyFill="1" applyBorder="1">
      <alignment vertical="center"/>
    </xf>
    <xf numFmtId="0" fontId="54" fillId="13" borderId="135" xfId="0" applyFont="1" applyFill="1" applyBorder="1" applyAlignment="1">
      <alignment vertical="center" shrinkToFit="1"/>
    </xf>
    <xf numFmtId="0" fontId="54" fillId="13" borderId="136" xfId="0" applyFont="1" applyFill="1" applyBorder="1" applyAlignment="1">
      <alignment vertical="center" shrinkToFit="1"/>
    </xf>
    <xf numFmtId="0" fontId="54" fillId="13" borderId="138" xfId="0" applyFont="1" applyFill="1" applyBorder="1" applyAlignment="1">
      <alignment vertical="center" shrinkToFit="1"/>
    </xf>
    <xf numFmtId="0" fontId="54" fillId="13" borderId="44" xfId="0" applyFont="1" applyFill="1" applyBorder="1" applyAlignment="1">
      <alignment vertical="center" shrinkToFit="1"/>
    </xf>
    <xf numFmtId="0" fontId="55" fillId="0" borderId="0" xfId="0" applyFont="1" applyFill="1">
      <alignment vertical="center"/>
    </xf>
    <xf numFmtId="58" fontId="14" fillId="13" borderId="0" xfId="0" applyNumberFormat="1" applyFont="1" applyFill="1" applyAlignment="1" applyProtection="1">
      <alignment horizontal="right" vertical="center"/>
      <protection locked="0"/>
    </xf>
    <xf numFmtId="0" fontId="30" fillId="13" borderId="1" xfId="11" applyFont="1" applyFill="1" applyBorder="1" applyAlignment="1" applyProtection="1">
      <alignment horizontal="center" vertical="center"/>
      <protection locked="0"/>
    </xf>
    <xf numFmtId="0" fontId="30" fillId="13" borderId="0" xfId="11" applyFont="1" applyFill="1" applyAlignment="1" applyProtection="1">
      <alignment vertical="center"/>
      <protection locked="0"/>
    </xf>
    <xf numFmtId="0" fontId="40" fillId="13" borderId="2" xfId="0" applyNumberFormat="1" applyFont="1" applyFill="1" applyBorder="1" applyAlignment="1" applyProtection="1">
      <alignment horizontal="center" vertical="center" shrinkToFit="1"/>
      <protection locked="0"/>
    </xf>
    <xf numFmtId="0" fontId="26" fillId="13" borderId="5" xfId="0" applyNumberFormat="1" applyFont="1" applyFill="1" applyBorder="1" applyAlignment="1" applyProtection="1">
      <alignment horizontal="center" vertical="center" shrinkToFit="1"/>
      <protection locked="0"/>
    </xf>
    <xf numFmtId="0" fontId="26" fillId="13" borderId="11" xfId="0" applyNumberFormat="1" applyFont="1" applyFill="1" applyBorder="1" applyAlignment="1" applyProtection="1">
      <alignment horizontal="center" vertical="center" shrinkToFit="1"/>
      <protection locked="0"/>
    </xf>
    <xf numFmtId="0" fontId="26" fillId="13" borderId="3" xfId="0" applyNumberFormat="1" applyFont="1" applyFill="1" applyBorder="1" applyAlignment="1" applyProtection="1">
      <alignment horizontal="center" vertical="center" shrinkToFit="1"/>
      <protection locked="0"/>
    </xf>
    <xf numFmtId="0" fontId="26" fillId="13" borderId="2" xfId="0" applyNumberFormat="1" applyFont="1" applyFill="1" applyBorder="1" applyAlignment="1" applyProtection="1">
      <alignment horizontal="center" vertical="center" shrinkToFit="1"/>
      <protection locked="0"/>
    </xf>
    <xf numFmtId="206" fontId="43" fillId="13" borderId="42" xfId="1" applyNumberFormat="1" applyFont="1" applyFill="1" applyBorder="1" applyAlignment="1" applyProtection="1">
      <alignment horizontal="right" vertical="center" shrinkToFit="1"/>
      <protection locked="0"/>
    </xf>
    <xf numFmtId="180" fontId="43" fillId="13" borderId="27" xfId="1" applyNumberFormat="1" applyFont="1" applyFill="1" applyBorder="1" applyAlignment="1" applyProtection="1">
      <alignment vertical="center" shrinkToFit="1"/>
      <protection locked="0"/>
    </xf>
    <xf numFmtId="0" fontId="5" fillId="13" borderId="1" xfId="0" applyFont="1" applyFill="1" applyBorder="1" applyAlignment="1" applyProtection="1">
      <alignment horizontal="center" vertical="center"/>
      <protection locked="0"/>
    </xf>
    <xf numFmtId="189" fontId="5" fillId="13" borderId="77" xfId="5" applyNumberFormat="1" applyFont="1" applyFill="1" applyBorder="1" applyAlignment="1" applyProtection="1">
      <alignment horizontal="center" vertical="center" wrapText="1"/>
      <protection locked="0"/>
    </xf>
    <xf numFmtId="195" fontId="5" fillId="13" borderId="77" xfId="5" applyNumberFormat="1" applyFont="1" applyFill="1" applyBorder="1" applyAlignment="1" applyProtection="1">
      <alignment horizontal="center" vertical="center" shrinkToFit="1"/>
      <protection locked="0"/>
    </xf>
    <xf numFmtId="196" fontId="5" fillId="13" borderId="77" xfId="5" applyNumberFormat="1" applyFont="1" applyFill="1" applyBorder="1" applyAlignment="1" applyProtection="1">
      <alignment horizontal="center" vertical="center" shrinkToFit="1"/>
      <protection locked="0"/>
    </xf>
    <xf numFmtId="201" fontId="5" fillId="13" borderId="77" xfId="5" applyNumberFormat="1" applyFont="1" applyFill="1" applyBorder="1" applyAlignment="1" applyProtection="1">
      <alignment horizontal="center" vertical="center" shrinkToFit="1"/>
      <protection locked="0"/>
    </xf>
    <xf numFmtId="189" fontId="5" fillId="13" borderId="78" xfId="5" applyNumberFormat="1" applyFont="1" applyFill="1" applyBorder="1" applyAlignment="1" applyProtection="1">
      <alignment horizontal="center" vertical="center" wrapText="1"/>
      <protection locked="0"/>
    </xf>
    <xf numFmtId="195" fontId="5" fillId="13" borderId="78" xfId="5" applyNumberFormat="1" applyFont="1" applyFill="1" applyBorder="1" applyAlignment="1" applyProtection="1">
      <alignment horizontal="center" vertical="center" shrinkToFit="1"/>
      <protection locked="0"/>
    </xf>
    <xf numFmtId="196" fontId="5" fillId="13" borderId="78" xfId="5" applyNumberFormat="1" applyFont="1" applyFill="1" applyBorder="1" applyAlignment="1" applyProtection="1">
      <alignment horizontal="center" vertical="center" shrinkToFit="1"/>
      <protection locked="0"/>
    </xf>
    <xf numFmtId="201" fontId="5" fillId="13" borderId="78" xfId="5" applyNumberFormat="1" applyFont="1" applyFill="1" applyBorder="1" applyAlignment="1" applyProtection="1">
      <alignment horizontal="center" vertical="center" shrinkToFit="1"/>
      <protection locked="0"/>
    </xf>
    <xf numFmtId="195" fontId="5" fillId="13" borderId="80" xfId="5" applyNumberFormat="1" applyFont="1" applyFill="1" applyBorder="1" applyAlignment="1" applyProtection="1">
      <alignment horizontal="center" vertical="center" shrinkToFit="1"/>
      <protection locked="0"/>
    </xf>
    <xf numFmtId="201" fontId="5" fillId="13" borderId="80" xfId="5" applyNumberFormat="1" applyFont="1" applyFill="1" applyBorder="1" applyAlignment="1" applyProtection="1">
      <alignment horizontal="center" vertical="center" shrinkToFit="1"/>
      <protection locked="0"/>
    </xf>
    <xf numFmtId="189" fontId="5" fillId="13" borderId="80" xfId="5" applyNumberFormat="1" applyFont="1" applyFill="1" applyBorder="1" applyAlignment="1" applyProtection="1">
      <alignment horizontal="center" vertical="center" wrapText="1"/>
      <protection locked="0"/>
    </xf>
    <xf numFmtId="0" fontId="5" fillId="13" borderId="77" xfId="5" applyNumberFormat="1" applyFont="1" applyFill="1" applyBorder="1" applyAlignment="1" applyProtection="1">
      <alignment horizontal="center" vertical="center" wrapText="1"/>
      <protection locked="0"/>
    </xf>
    <xf numFmtId="0" fontId="5" fillId="13" borderId="78" xfId="5" applyNumberFormat="1" applyFont="1" applyFill="1" applyBorder="1" applyAlignment="1" applyProtection="1">
      <alignment horizontal="center" vertical="center" wrapText="1"/>
      <protection locked="0"/>
    </xf>
    <xf numFmtId="0" fontId="5" fillId="13" borderId="80" xfId="5" applyNumberFormat="1" applyFont="1" applyFill="1" applyBorder="1" applyAlignment="1" applyProtection="1">
      <alignment horizontal="center" vertical="center" wrapText="1"/>
      <protection locked="0"/>
    </xf>
    <xf numFmtId="0" fontId="21" fillId="13" borderId="77" xfId="5" applyFont="1" applyFill="1" applyBorder="1" applyAlignment="1" applyProtection="1">
      <alignment vertical="center" wrapText="1"/>
      <protection locked="0"/>
    </xf>
    <xf numFmtId="0" fontId="21" fillId="13" borderId="78" xfId="5" applyFont="1" applyFill="1" applyBorder="1" applyAlignment="1" applyProtection="1">
      <alignment vertical="center" wrapText="1"/>
      <protection locked="0"/>
    </xf>
    <xf numFmtId="0" fontId="21" fillId="13" borderId="80" xfId="5" applyFont="1" applyFill="1" applyBorder="1" applyAlignment="1" applyProtection="1">
      <alignment vertical="center" wrapText="1"/>
      <protection locked="0"/>
    </xf>
    <xf numFmtId="0" fontId="34" fillId="0" borderId="0" xfId="0" applyFont="1" applyFill="1" applyAlignment="1">
      <alignment vertical="center"/>
    </xf>
    <xf numFmtId="0" fontId="34" fillId="0" borderId="0" xfId="13" applyFont="1" applyFill="1" applyBorder="1" applyAlignment="1">
      <alignment vertical="center"/>
    </xf>
    <xf numFmtId="0" fontId="5" fillId="0" borderId="12" xfId="13" applyFont="1" applyFill="1" applyBorder="1" applyAlignment="1" applyProtection="1">
      <alignment horizontal="right" vertical="center"/>
    </xf>
    <xf numFmtId="0" fontId="5" fillId="13" borderId="12" xfId="13" applyFont="1" applyFill="1" applyBorder="1" applyAlignment="1" applyProtection="1">
      <alignment vertical="center"/>
      <protection locked="0"/>
    </xf>
    <xf numFmtId="0" fontId="5" fillId="0" borderId="12" xfId="13" applyFont="1" applyFill="1" applyBorder="1" applyAlignment="1" applyProtection="1">
      <alignment vertical="center"/>
    </xf>
    <xf numFmtId="0" fontId="43" fillId="0" borderId="0" xfId="0" applyFont="1" applyFill="1" applyAlignment="1" applyProtection="1">
      <alignment horizontal="left" vertical="center"/>
    </xf>
    <xf numFmtId="0" fontId="4" fillId="0" borderId="0" xfId="0" applyFont="1" applyFill="1" applyAlignment="1" applyProtection="1">
      <alignment horizontal="left" vertical="center"/>
    </xf>
    <xf numFmtId="0" fontId="31" fillId="0" borderId="0" xfId="0" applyFont="1" applyFill="1" applyAlignment="1" applyProtection="1">
      <alignment vertical="center"/>
      <protection locked="0"/>
    </xf>
    <xf numFmtId="0" fontId="31" fillId="0" borderId="0" xfId="0" applyFont="1" applyFill="1" applyAlignment="1" applyProtection="1">
      <alignment horizontal="right" vertical="center"/>
      <protection locked="0"/>
    </xf>
    <xf numFmtId="0" fontId="31" fillId="13" borderId="0" xfId="0" applyFont="1" applyFill="1" applyAlignment="1" applyProtection="1">
      <alignment vertical="center"/>
      <protection locked="0"/>
    </xf>
    <xf numFmtId="189" fontId="4" fillId="13" borderId="37" xfId="0" applyNumberFormat="1" applyFont="1" applyFill="1" applyBorder="1" applyAlignment="1" applyProtection="1">
      <alignment vertical="center"/>
      <protection locked="0"/>
    </xf>
    <xf numFmtId="189" fontId="4" fillId="13" borderId="39" xfId="0" applyNumberFormat="1" applyFont="1" applyFill="1" applyBorder="1" applyAlignment="1" applyProtection="1">
      <alignment vertical="center" wrapText="1"/>
      <protection locked="0"/>
    </xf>
    <xf numFmtId="189" fontId="4" fillId="13" borderId="37" xfId="0" applyNumberFormat="1" applyFont="1" applyFill="1" applyBorder="1" applyAlignment="1" applyProtection="1">
      <alignment vertical="center" wrapText="1"/>
      <protection locked="0"/>
    </xf>
    <xf numFmtId="189" fontId="4" fillId="13" borderId="5" xfId="0" applyNumberFormat="1" applyFont="1" applyFill="1" applyBorder="1" applyAlignment="1" applyProtection="1">
      <alignment vertical="center"/>
      <protection locked="0"/>
    </xf>
    <xf numFmtId="202" fontId="4" fillId="13" borderId="15" xfId="0" applyNumberFormat="1" applyFont="1" applyFill="1" applyBorder="1" applyAlignment="1" applyProtection="1">
      <alignment horizontal="right" vertical="center" shrinkToFit="1"/>
      <protection locked="0"/>
    </xf>
    <xf numFmtId="202" fontId="4" fillId="13" borderId="9" xfId="0" applyNumberFormat="1" applyFont="1" applyFill="1" applyBorder="1" applyAlignment="1" applyProtection="1">
      <alignment horizontal="right" vertical="center" shrinkToFit="1"/>
      <protection locked="0"/>
    </xf>
    <xf numFmtId="203" fontId="4" fillId="6" borderId="4" xfId="0" applyNumberFormat="1" applyFont="1" applyFill="1" applyBorder="1" applyAlignment="1" applyProtection="1">
      <alignment horizontal="right" vertical="center" shrinkToFit="1"/>
    </xf>
    <xf numFmtId="203" fontId="4" fillId="6" borderId="13" xfId="0" applyNumberFormat="1" applyFont="1" applyFill="1" applyBorder="1" applyAlignment="1" applyProtection="1">
      <alignment horizontal="right" vertical="center" shrinkToFit="1"/>
    </xf>
    <xf numFmtId="0" fontId="31" fillId="0" borderId="0" xfId="0" applyFont="1" applyFill="1" applyAlignment="1" applyProtection="1">
      <alignment horizontal="center" vertical="center"/>
      <protection locked="0"/>
    </xf>
    <xf numFmtId="0" fontId="30" fillId="0" borderId="0" xfId="0" applyFont="1" applyFill="1" applyAlignment="1" applyProtection="1">
      <alignment horizontal="center" vertical="center"/>
      <protection locked="0"/>
    </xf>
    <xf numFmtId="189" fontId="5" fillId="0" borderId="0" xfId="5" applyNumberFormat="1" applyFont="1" applyFill="1" applyBorder="1" applyAlignment="1" applyProtection="1">
      <alignment horizontal="center" vertical="center" wrapText="1"/>
    </xf>
    <xf numFmtId="0" fontId="5" fillId="0" borderId="0" xfId="5" applyFont="1" applyFill="1" applyBorder="1" applyAlignment="1" applyProtection="1">
      <alignment vertical="center"/>
    </xf>
    <xf numFmtId="0" fontId="5" fillId="0" borderId="0" xfId="5" applyFont="1" applyFill="1" applyBorder="1" applyAlignment="1" applyProtection="1">
      <alignment vertical="center" wrapText="1"/>
    </xf>
    <xf numFmtId="0" fontId="5" fillId="6" borderId="12" xfId="5" applyFont="1" applyFill="1" applyBorder="1" applyAlignment="1" applyProtection="1">
      <alignment horizontal="right" vertical="center" shrinkToFit="1"/>
    </xf>
    <xf numFmtId="187" fontId="57" fillId="6" borderId="78" xfId="5" applyNumberFormat="1" applyFont="1" applyFill="1" applyBorder="1" applyAlignment="1" applyProtection="1">
      <alignment horizontal="left" vertical="center" wrapText="1" shrinkToFit="1"/>
    </xf>
    <xf numFmtId="0" fontId="4" fillId="2" borderId="78" xfId="5" applyFont="1" applyFill="1" applyBorder="1" applyAlignment="1" applyProtection="1">
      <alignment horizontal="center" vertical="center" shrinkToFit="1"/>
    </xf>
    <xf numFmtId="0" fontId="60" fillId="0" borderId="0" xfId="4" applyFont="1">
      <alignment vertical="center"/>
    </xf>
    <xf numFmtId="0" fontId="61" fillId="14" borderId="140" xfId="4" applyFont="1" applyFill="1" applyBorder="1" applyAlignment="1">
      <alignment horizontal="center" vertical="center"/>
    </xf>
    <xf numFmtId="0" fontId="61" fillId="0" borderId="0" xfId="4" applyFont="1">
      <alignment vertical="center"/>
    </xf>
    <xf numFmtId="0" fontId="61" fillId="15" borderId="49" xfId="4" applyFont="1" applyFill="1" applyBorder="1" applyAlignment="1">
      <alignment horizontal="center" vertical="center" shrinkToFit="1"/>
    </xf>
    <xf numFmtId="0" fontId="61" fillId="15" borderId="143" xfId="4" applyFont="1" applyFill="1" applyBorder="1" applyAlignment="1">
      <alignment horizontal="center" vertical="center" shrinkToFit="1"/>
    </xf>
    <xf numFmtId="0" fontId="61" fillId="15" borderId="68" xfId="4" applyFont="1" applyFill="1" applyBorder="1" applyAlignment="1">
      <alignment horizontal="left" vertical="center" wrapText="1" shrinkToFit="1"/>
    </xf>
    <xf numFmtId="0" fontId="61" fillId="0" borderId="49" xfId="4" applyFont="1" applyBorder="1" applyAlignment="1">
      <alignment horizontal="center" vertical="center" shrinkToFit="1"/>
    </xf>
    <xf numFmtId="0" fontId="61" fillId="0" borderId="143" xfId="4" applyFont="1" applyBorder="1" applyAlignment="1">
      <alignment horizontal="center" vertical="center" shrinkToFit="1"/>
    </xf>
    <xf numFmtId="0" fontId="61" fillId="0" borderId="68" xfId="4" applyFont="1" applyBorder="1" applyAlignment="1">
      <alignment horizontal="left" vertical="center" shrinkToFit="1"/>
    </xf>
    <xf numFmtId="0" fontId="61" fillId="15" borderId="50" xfId="4" applyFont="1" applyFill="1" applyBorder="1" applyAlignment="1">
      <alignment horizontal="center" vertical="center" shrinkToFit="1"/>
    </xf>
    <xf numFmtId="0" fontId="61" fillId="15" borderId="111" xfId="4" applyFont="1" applyFill="1" applyBorder="1" applyAlignment="1">
      <alignment horizontal="center" vertical="center" shrinkToFit="1"/>
    </xf>
    <xf numFmtId="0" fontId="61" fillId="15" borderId="66" xfId="4" applyFont="1" applyFill="1" applyBorder="1" applyAlignment="1">
      <alignment horizontal="left" vertical="center" shrinkToFit="1"/>
    </xf>
    <xf numFmtId="0" fontId="61" fillId="15" borderId="66" xfId="4" applyFont="1" applyFill="1" applyBorder="1" applyAlignment="1">
      <alignment horizontal="left" vertical="center" wrapText="1" shrinkToFit="1"/>
    </xf>
    <xf numFmtId="0" fontId="61" fillId="0" borderId="145" xfId="4" applyFont="1" applyBorder="1" applyAlignment="1">
      <alignment horizontal="center" vertical="center" shrinkToFit="1"/>
    </xf>
    <xf numFmtId="0" fontId="61" fillId="0" borderId="146" xfId="4" applyFont="1" applyBorder="1" applyAlignment="1">
      <alignment horizontal="left" vertical="center" shrinkToFit="1"/>
    </xf>
    <xf numFmtId="0" fontId="61" fillId="15" borderId="147" xfId="4" applyFont="1" applyFill="1" applyBorder="1" applyAlignment="1">
      <alignment horizontal="center" vertical="center" shrinkToFit="1"/>
    </xf>
    <xf numFmtId="0" fontId="61" fillId="15" borderId="148" xfId="4" applyFont="1" applyFill="1" applyBorder="1" applyAlignment="1">
      <alignment horizontal="center" vertical="center" shrinkToFit="1"/>
    </xf>
    <xf numFmtId="0" fontId="61" fillId="15" borderId="149" xfId="4" applyFont="1" applyFill="1" applyBorder="1" applyAlignment="1">
      <alignment horizontal="left" vertical="center" wrapText="1" shrinkToFit="1"/>
    </xf>
    <xf numFmtId="0" fontId="61" fillId="0" borderId="50" xfId="4" applyFont="1" applyBorder="1" applyAlignment="1">
      <alignment horizontal="center" vertical="center" shrinkToFit="1"/>
    </xf>
    <xf numFmtId="0" fontId="61" fillId="0" borderId="111" xfId="4" applyFont="1" applyBorder="1" applyAlignment="1">
      <alignment horizontal="center" vertical="center" shrinkToFit="1"/>
    </xf>
    <xf numFmtId="0" fontId="61" fillId="0" borderId="66" xfId="4" applyFont="1" applyBorder="1" applyAlignment="1">
      <alignment horizontal="left" vertical="center" shrinkToFit="1"/>
    </xf>
    <xf numFmtId="0" fontId="61" fillId="15" borderId="28" xfId="4" applyFont="1" applyFill="1" applyBorder="1" applyAlignment="1">
      <alignment vertical="center" shrinkToFit="1"/>
    </xf>
    <xf numFmtId="0" fontId="61" fillId="0" borderId="66" xfId="4" applyFont="1" applyBorder="1" applyAlignment="1">
      <alignment horizontal="left" vertical="center" wrapText="1" shrinkToFit="1"/>
    </xf>
    <xf numFmtId="0" fontId="61" fillId="0" borderId="152" xfId="4" applyFont="1" applyBorder="1" applyAlignment="1">
      <alignment horizontal="left" vertical="center" wrapText="1" shrinkToFit="1"/>
    </xf>
    <xf numFmtId="0" fontId="28" fillId="0" borderId="111" xfId="4" applyBorder="1" applyAlignment="1">
      <alignment horizontal="center" vertical="center" shrinkToFit="1"/>
    </xf>
    <xf numFmtId="0" fontId="61" fillId="0" borderId="66" xfId="4" applyFont="1" applyBorder="1" applyAlignment="1">
      <alignment vertical="center" shrinkToFit="1"/>
    </xf>
    <xf numFmtId="0" fontId="61" fillId="0" borderId="30" xfId="4" applyFont="1" applyBorder="1" applyAlignment="1">
      <alignment horizontal="center" vertical="center" shrinkToFit="1"/>
    </xf>
    <xf numFmtId="0" fontId="61" fillId="15" borderId="145" xfId="4" applyFont="1" applyFill="1" applyBorder="1" applyAlignment="1">
      <alignment horizontal="center" vertical="center" shrinkToFit="1"/>
    </xf>
    <xf numFmtId="0" fontId="61" fillId="15" borderId="146" xfId="4" applyFont="1" applyFill="1" applyBorder="1" applyAlignment="1">
      <alignment horizontal="left" vertical="center" shrinkToFit="1"/>
    </xf>
    <xf numFmtId="0" fontId="28" fillId="0" borderId="145" xfId="4" applyBorder="1" applyAlignment="1">
      <alignment horizontal="center" vertical="center" shrinkToFit="1"/>
    </xf>
    <xf numFmtId="0" fontId="61" fillId="0" borderId="146" xfId="4" applyFont="1" applyBorder="1" applyAlignment="1">
      <alignment vertical="center" shrinkToFit="1"/>
    </xf>
    <xf numFmtId="0" fontId="28" fillId="0" borderId="34" xfId="4" applyBorder="1" applyAlignment="1">
      <alignment horizontal="center" vertical="center" shrinkToFit="1"/>
    </xf>
    <xf numFmtId="0" fontId="61" fillId="15" borderId="68" xfId="4" applyFont="1" applyFill="1" applyBorder="1" applyAlignment="1">
      <alignment horizontal="left" vertical="center" shrinkToFit="1"/>
    </xf>
    <xf numFmtId="0" fontId="61" fillId="0" borderId="68" xfId="4" applyFont="1" applyBorder="1" applyAlignment="1">
      <alignment horizontal="left" vertical="center" wrapText="1" shrinkToFit="1"/>
    </xf>
    <xf numFmtId="0" fontId="61" fillId="0" borderId="31" xfId="4" applyFont="1" applyBorder="1" applyAlignment="1">
      <alignment vertical="center" wrapText="1"/>
    </xf>
    <xf numFmtId="0" fontId="61" fillId="0" borderId="152" xfId="4" applyFont="1" applyBorder="1" applyAlignment="1">
      <alignment horizontal="left" vertical="center" shrinkToFit="1"/>
    </xf>
    <xf numFmtId="0" fontId="61" fillId="15" borderId="68" xfId="4" applyFont="1" applyFill="1" applyBorder="1" applyAlignment="1">
      <alignment vertical="center" wrapText="1" shrinkToFit="1"/>
    </xf>
    <xf numFmtId="0" fontId="61" fillId="0" borderId="147" xfId="4" applyFont="1" applyBorder="1" applyAlignment="1">
      <alignment horizontal="center" vertical="center" shrinkToFit="1"/>
    </xf>
    <xf numFmtId="0" fontId="61" fillId="0" borderId="146" xfId="4" applyFont="1" applyBorder="1" applyAlignment="1">
      <alignment vertical="center" wrapText="1" shrinkToFit="1"/>
    </xf>
    <xf numFmtId="0" fontId="61" fillId="15" borderId="149" xfId="4" applyFont="1" applyFill="1" applyBorder="1" applyAlignment="1">
      <alignment horizontal="left" vertical="center" shrinkToFit="1"/>
    </xf>
    <xf numFmtId="0" fontId="61" fillId="0" borderId="146" xfId="4" applyFont="1" applyBorder="1" applyAlignment="1">
      <alignment horizontal="left" vertical="center" wrapText="1" shrinkToFit="1"/>
    </xf>
    <xf numFmtId="0" fontId="61" fillId="16" borderId="140" xfId="4" applyFont="1" applyFill="1" applyBorder="1" applyAlignment="1">
      <alignment horizontal="center" vertical="center"/>
    </xf>
    <xf numFmtId="0" fontId="44" fillId="0" borderId="50" xfId="4" applyFont="1" applyBorder="1" applyAlignment="1">
      <alignment horizontal="center" vertical="center" shrinkToFit="1"/>
    </xf>
    <xf numFmtId="0" fontId="44" fillId="0" borderId="143" xfId="4" applyFont="1" applyBorder="1" applyAlignment="1">
      <alignment horizontal="center" vertical="center" shrinkToFit="1"/>
    </xf>
    <xf numFmtId="0" fontId="61" fillId="0" borderId="9" xfId="4" applyFont="1" applyBorder="1" applyAlignment="1">
      <alignment horizontal="center" vertical="center" shrinkToFit="1"/>
    </xf>
    <xf numFmtId="0" fontId="44" fillId="0" borderId="9" xfId="4" applyFont="1" applyBorder="1" applyAlignment="1">
      <alignment horizontal="center" vertical="center" shrinkToFit="1"/>
    </xf>
    <xf numFmtId="0" fontId="44" fillId="0" borderId="147" xfId="4" applyFont="1" applyBorder="1" applyAlignment="1">
      <alignment horizontal="center" vertical="center" shrinkToFit="1"/>
    </xf>
    <xf numFmtId="0" fontId="44" fillId="0" borderId="145" xfId="4" applyFont="1" applyBorder="1" applyAlignment="1">
      <alignment horizontal="center" vertical="center" shrinkToFit="1"/>
    </xf>
    <xf numFmtId="0" fontId="61" fillId="0" borderId="148" xfId="4" applyFont="1" applyBorder="1" applyAlignment="1">
      <alignment horizontal="center" vertical="center" shrinkToFit="1"/>
    </xf>
    <xf numFmtId="0" fontId="61" fillId="0" borderId="149" xfId="4" applyFont="1" applyBorder="1" applyAlignment="1">
      <alignment horizontal="left" vertical="center" shrinkToFit="1"/>
    </xf>
    <xf numFmtId="0" fontId="61" fillId="15" borderId="110" xfId="4" applyFont="1" applyFill="1" applyBorder="1">
      <alignment vertical="center"/>
    </xf>
    <xf numFmtId="0" fontId="65" fillId="0" borderId="0" xfId="4" applyFont="1">
      <alignment vertical="center"/>
    </xf>
    <xf numFmtId="0" fontId="61" fillId="0" borderId="53" xfId="4" applyFont="1" applyBorder="1" applyAlignment="1">
      <alignment vertical="center" shrinkToFit="1"/>
    </xf>
    <xf numFmtId="0" fontId="4" fillId="2" borderId="111" xfId="0" applyFont="1" applyFill="1" applyBorder="1" applyAlignment="1">
      <alignment horizontal="center" vertical="center"/>
    </xf>
    <xf numFmtId="0" fontId="4" fillId="2" borderId="113" xfId="0" applyFont="1" applyFill="1" applyBorder="1" applyAlignment="1">
      <alignment horizontal="center" vertical="center"/>
    </xf>
    <xf numFmtId="0" fontId="5" fillId="2" borderId="111" xfId="0" applyFont="1" applyFill="1" applyBorder="1" applyAlignment="1">
      <alignment horizontal="center" vertical="center"/>
    </xf>
    <xf numFmtId="0" fontId="5" fillId="2" borderId="113" xfId="0" applyFont="1" applyFill="1" applyBorder="1" applyAlignment="1">
      <alignment horizontal="center" vertical="center"/>
    </xf>
    <xf numFmtId="0" fontId="18" fillId="0" borderId="111" xfId="0" applyFont="1" applyBorder="1" applyAlignment="1">
      <alignment vertical="center" wrapText="1"/>
    </xf>
    <xf numFmtId="0" fontId="18" fillId="0" borderId="113" xfId="0" applyFont="1" applyBorder="1" applyAlignment="1">
      <alignment vertical="center" wrapText="1"/>
    </xf>
    <xf numFmtId="0" fontId="18" fillId="0" borderId="111" xfId="0" applyFont="1" applyBorder="1">
      <alignment vertical="center"/>
    </xf>
    <xf numFmtId="0" fontId="18" fillId="0" borderId="113" xfId="0" applyFont="1" applyBorder="1">
      <alignment vertical="center"/>
    </xf>
    <xf numFmtId="0" fontId="21" fillId="0" borderId="0" xfId="0" applyFont="1" applyBorder="1" applyAlignment="1">
      <alignment vertical="center" wrapText="1"/>
    </xf>
    <xf numFmtId="0" fontId="21" fillId="13" borderId="0" xfId="0" applyFont="1" applyFill="1" applyBorder="1" applyAlignment="1">
      <alignment vertical="center" wrapText="1"/>
    </xf>
    <xf numFmtId="0" fontId="21" fillId="6" borderId="0" xfId="0" applyFont="1" applyFill="1" applyBorder="1" applyAlignment="1">
      <alignment vertical="center" wrapText="1"/>
    </xf>
    <xf numFmtId="0" fontId="5" fillId="13" borderId="12" xfId="0" applyFont="1" applyFill="1" applyBorder="1">
      <alignment vertical="center"/>
    </xf>
    <xf numFmtId="0" fontId="5" fillId="13" borderId="53" xfId="0" applyFont="1" applyFill="1" applyBorder="1">
      <alignment vertical="center"/>
    </xf>
    <xf numFmtId="0" fontId="5" fillId="13" borderId="32" xfId="0" applyFont="1" applyFill="1" applyBorder="1">
      <alignment vertical="center"/>
    </xf>
    <xf numFmtId="0" fontId="5" fillId="13" borderId="33" xfId="0" applyFont="1" applyFill="1" applyBorder="1">
      <alignment vertical="center"/>
    </xf>
    <xf numFmtId="0" fontId="5" fillId="0" borderId="0" xfId="0" applyFont="1">
      <alignment vertical="center"/>
    </xf>
    <xf numFmtId="0" fontId="18" fillId="0" borderId="117" xfId="0" applyFont="1" applyBorder="1" applyAlignment="1">
      <alignment vertical="center" wrapText="1"/>
    </xf>
    <xf numFmtId="0" fontId="18" fillId="0" borderId="3" xfId="0" applyFont="1" applyBorder="1" applyAlignment="1">
      <alignment vertical="center" wrapText="1"/>
    </xf>
    <xf numFmtId="216" fontId="14" fillId="6" borderId="0" xfId="13" applyNumberFormat="1" applyFont="1" applyFill="1" applyAlignment="1">
      <alignment horizontal="right"/>
    </xf>
    <xf numFmtId="0" fontId="31" fillId="0" borderId="0" xfId="0" applyFont="1" applyFill="1" applyAlignment="1">
      <alignment horizontal="center" vertical="center"/>
    </xf>
    <xf numFmtId="0" fontId="31" fillId="0" borderId="0" xfId="0" applyFont="1" applyFill="1" applyAlignment="1">
      <alignment horizontal="justify" vertical="center"/>
    </xf>
    <xf numFmtId="0" fontId="30" fillId="0" borderId="0" xfId="0" applyFont="1" applyFill="1" applyAlignment="1">
      <alignment vertical="center" wrapText="1"/>
    </xf>
    <xf numFmtId="0" fontId="30" fillId="13" borderId="0" xfId="11" applyFont="1" applyFill="1" applyAlignment="1" applyProtection="1">
      <alignment vertical="center" wrapText="1"/>
      <protection locked="0"/>
    </xf>
    <xf numFmtId="0" fontId="30" fillId="13" borderId="0" xfId="11" applyFont="1" applyFill="1" applyAlignment="1" applyProtection="1">
      <alignment vertical="center"/>
      <protection locked="0"/>
    </xf>
    <xf numFmtId="0" fontId="14" fillId="0" borderId="0" xfId="11" applyFont="1" applyAlignment="1">
      <alignment horizontal="left" vertical="center" wrapText="1"/>
    </xf>
    <xf numFmtId="0" fontId="30" fillId="0" borderId="0" xfId="11" applyFont="1" applyFill="1" applyAlignment="1">
      <alignment horizontal="center" vertical="center"/>
    </xf>
    <xf numFmtId="185" fontId="30" fillId="6" borderId="0" xfId="11" applyNumberFormat="1" applyFont="1" applyFill="1" applyAlignment="1">
      <alignment horizontal="right" vertical="center"/>
    </xf>
    <xf numFmtId="0" fontId="14" fillId="13" borderId="0" xfId="11" applyFont="1" applyFill="1" applyAlignment="1" applyProtection="1">
      <alignment vertical="center" wrapText="1"/>
      <protection locked="0"/>
    </xf>
    <xf numFmtId="0" fontId="30" fillId="13" borderId="1" xfId="11" applyFont="1" applyFill="1" applyBorder="1" applyAlignment="1" applyProtection="1">
      <alignment horizontal="center" vertical="center"/>
      <protection locked="0"/>
    </xf>
    <xf numFmtId="0" fontId="36" fillId="0" borderId="1" xfId="11" applyFont="1" applyFill="1" applyBorder="1" applyAlignment="1">
      <alignment vertical="center" wrapText="1"/>
    </xf>
    <xf numFmtId="0" fontId="30" fillId="6" borderId="0" xfId="11" applyFont="1" applyFill="1" applyAlignment="1">
      <alignment horizontal="right" vertical="center"/>
    </xf>
    <xf numFmtId="0" fontId="30" fillId="0" borderId="9" xfId="11" applyFont="1" applyFill="1" applyBorder="1" applyAlignment="1">
      <alignment vertical="center"/>
    </xf>
    <xf numFmtId="0" fontId="30" fillId="0" borderId="6" xfId="11" applyFont="1" applyFill="1" applyBorder="1" applyAlignment="1">
      <alignment vertical="center"/>
    </xf>
    <xf numFmtId="0" fontId="30" fillId="0" borderId="10" xfId="11" applyFont="1" applyFill="1" applyBorder="1" applyAlignment="1">
      <alignment vertical="center"/>
    </xf>
    <xf numFmtId="0" fontId="30" fillId="0" borderId="1" xfId="11" applyFont="1" applyFill="1" applyBorder="1" applyAlignment="1">
      <alignment vertical="center"/>
    </xf>
    <xf numFmtId="0" fontId="12" fillId="2" borderId="9"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1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12" xfId="0" applyFont="1" applyFill="1" applyBorder="1" applyAlignment="1">
      <alignment horizontal="center" vertical="center" wrapText="1" shrinkToFit="1"/>
    </xf>
    <xf numFmtId="0" fontId="12" fillId="2" borderId="13" xfId="0" applyFont="1" applyFill="1" applyBorder="1" applyAlignment="1">
      <alignment horizontal="center" vertical="center" wrapText="1" shrinkToFit="1"/>
    </xf>
    <xf numFmtId="217" fontId="43" fillId="13" borderId="3" xfId="1" applyNumberFormat="1" applyFont="1" applyFill="1" applyBorder="1" applyAlignment="1" applyProtection="1">
      <alignment horizontal="right" vertical="center" shrinkToFit="1"/>
      <protection locked="0"/>
    </xf>
    <xf numFmtId="211" fontId="10" fillId="13" borderId="2" xfId="1" applyNumberFormat="1" applyFont="1" applyFill="1" applyBorder="1" applyAlignment="1" applyProtection="1">
      <alignment horizontal="right" vertical="center" wrapText="1"/>
      <protection locked="0"/>
    </xf>
    <xf numFmtId="0" fontId="26" fillId="0" borderId="9" xfId="0" applyNumberFormat="1" applyFont="1" applyFill="1" applyBorder="1" applyAlignment="1">
      <alignment horizontal="center" vertical="center" shrinkToFit="1"/>
    </xf>
    <xf numFmtId="0" fontId="26" fillId="0" borderId="10" xfId="0" applyNumberFormat="1" applyFont="1" applyFill="1" applyBorder="1" applyAlignment="1">
      <alignment horizontal="center" vertical="center" shrinkToFit="1"/>
    </xf>
    <xf numFmtId="0" fontId="4" fillId="2" borderId="1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6" fillId="0" borderId="5" xfId="0" applyNumberFormat="1" applyFont="1" applyFill="1" applyBorder="1" applyAlignment="1">
      <alignment horizontal="center" vertical="center" shrinkToFit="1"/>
    </xf>
    <xf numFmtId="0" fontId="26" fillId="0" borderId="13" xfId="0" applyNumberFormat="1" applyFont="1" applyFill="1" applyBorder="1" applyAlignment="1">
      <alignment horizontal="center" vertical="center" shrinkToFit="1"/>
    </xf>
    <xf numFmtId="0" fontId="18" fillId="2" borderId="9" xfId="0" applyFont="1" applyFill="1" applyBorder="1" applyAlignment="1">
      <alignment vertical="center" wrapText="1" shrinkToFit="1"/>
    </xf>
    <xf numFmtId="0" fontId="18" fillId="2" borderId="10" xfId="0" applyFont="1" applyFill="1" applyBorder="1" applyAlignment="1">
      <alignment vertical="center" wrapText="1" shrinkToFit="1"/>
    </xf>
    <xf numFmtId="0" fontId="18" fillId="2" borderId="5" xfId="0" applyFont="1" applyFill="1" applyBorder="1" applyAlignment="1">
      <alignment vertical="center" wrapText="1" shrinkToFit="1"/>
    </xf>
    <xf numFmtId="0" fontId="18" fillId="2" borderId="13" xfId="0" applyFont="1" applyFill="1" applyBorder="1" applyAlignment="1">
      <alignment vertical="center" wrapText="1" shrinkToFit="1"/>
    </xf>
    <xf numFmtId="0" fontId="7" fillId="6" borderId="84" xfId="0" applyFont="1" applyFill="1" applyBorder="1" applyAlignment="1">
      <alignment horizontal="center" vertical="center"/>
    </xf>
    <xf numFmtId="0" fontId="7" fillId="6" borderId="75" xfId="0" applyFont="1" applyFill="1" applyBorder="1" applyAlignment="1">
      <alignment horizontal="center" vertical="center"/>
    </xf>
    <xf numFmtId="0" fontId="4" fillId="2" borderId="9"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116"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7" fillId="0" borderId="0" xfId="0" applyFont="1" applyFill="1" applyBorder="1" applyAlignment="1">
      <alignment horizontal="center" vertical="center" shrinkToFit="1"/>
    </xf>
    <xf numFmtId="0" fontId="5" fillId="0" borderId="111" xfId="0" applyFont="1" applyFill="1" applyBorder="1" applyAlignment="1">
      <alignment vertical="center"/>
    </xf>
    <xf numFmtId="0" fontId="5" fillId="0" borderId="112" xfId="0" applyFont="1" applyFill="1" applyBorder="1" applyAlignment="1">
      <alignment vertical="center"/>
    </xf>
    <xf numFmtId="0" fontId="5" fillId="0" borderId="113" xfId="0" applyFont="1" applyFill="1" applyBorder="1" applyAlignment="1">
      <alignment vertical="center"/>
    </xf>
    <xf numFmtId="0" fontId="5" fillId="0" borderId="111" xfId="0" applyFont="1" applyFill="1" applyBorder="1" applyAlignment="1">
      <alignment vertical="center" shrinkToFit="1"/>
    </xf>
    <xf numFmtId="0" fontId="5" fillId="0" borderId="112" xfId="0" applyFont="1" applyFill="1" applyBorder="1" applyAlignment="1">
      <alignment vertical="center" shrinkToFit="1"/>
    </xf>
    <xf numFmtId="0" fontId="5" fillId="0" borderId="113" xfId="0" applyFont="1" applyFill="1" applyBorder="1" applyAlignment="1">
      <alignment vertical="center" shrinkToFit="1"/>
    </xf>
    <xf numFmtId="0" fontId="33" fillId="2" borderId="14" xfId="0" applyFont="1" applyFill="1" applyBorder="1" applyAlignment="1">
      <alignment horizontal="center" vertical="center" shrinkToFit="1"/>
    </xf>
    <xf numFmtId="0" fontId="33" fillId="2" borderId="4" xfId="0" applyFont="1" applyFill="1" applyBorder="1" applyAlignment="1">
      <alignment horizontal="center" vertical="center" shrinkToFit="1"/>
    </xf>
    <xf numFmtId="190" fontId="26" fillId="0" borderId="9" xfId="0" applyNumberFormat="1" applyFont="1" applyFill="1" applyBorder="1" applyAlignment="1">
      <alignment horizontal="center" vertical="center" shrinkToFit="1"/>
    </xf>
    <xf numFmtId="190" fontId="26" fillId="0" borderId="10" xfId="0" applyNumberFormat="1" applyFont="1" applyFill="1" applyBorder="1" applyAlignment="1">
      <alignment horizontal="center" vertical="center" shrinkToFit="1"/>
    </xf>
    <xf numFmtId="0" fontId="26" fillId="13" borderId="5" xfId="0" applyNumberFormat="1" applyFont="1" applyFill="1" applyBorder="1" applyAlignment="1" applyProtection="1">
      <alignment horizontal="center" vertical="center" shrinkToFit="1"/>
      <protection locked="0"/>
    </xf>
    <xf numFmtId="0" fontId="26" fillId="13" borderId="13" xfId="0" applyNumberFormat="1" applyFont="1" applyFill="1" applyBorder="1" applyAlignment="1" applyProtection="1">
      <alignment horizontal="center" vertical="center" shrinkToFit="1"/>
      <protection locked="0"/>
    </xf>
    <xf numFmtId="190" fontId="26" fillId="13" borderId="5" xfId="0" applyNumberFormat="1" applyFont="1" applyFill="1" applyBorder="1" applyAlignment="1" applyProtection="1">
      <alignment horizontal="center" vertical="center" shrinkToFit="1"/>
      <protection locked="0"/>
    </xf>
    <xf numFmtId="190" fontId="26" fillId="13" borderId="13" xfId="0" applyNumberFormat="1" applyFont="1" applyFill="1" applyBorder="1" applyAlignment="1" applyProtection="1">
      <alignment horizontal="center" vertical="center" shrinkToFit="1"/>
      <protection locked="0"/>
    </xf>
    <xf numFmtId="0" fontId="26" fillId="13" borderId="9" xfId="0" applyNumberFormat="1" applyFont="1" applyFill="1" applyBorder="1" applyAlignment="1" applyProtection="1">
      <alignment horizontal="center" vertical="center" shrinkToFit="1"/>
      <protection locked="0"/>
    </xf>
    <xf numFmtId="0" fontId="26" fillId="13" borderId="116" xfId="0" applyNumberFormat="1" applyFont="1" applyFill="1" applyBorder="1" applyAlignment="1" applyProtection="1">
      <alignment horizontal="center" vertical="center" shrinkToFit="1"/>
      <protection locked="0"/>
    </xf>
    <xf numFmtId="190" fontId="26" fillId="13" borderId="9" xfId="0" applyNumberFormat="1" applyFont="1" applyFill="1" applyBorder="1" applyAlignment="1" applyProtection="1">
      <alignment horizontal="center" vertical="center" shrinkToFit="1"/>
      <protection locked="0"/>
    </xf>
    <xf numFmtId="190" fontId="26" fillId="13" borderId="116" xfId="0" applyNumberFormat="1" applyFont="1" applyFill="1" applyBorder="1" applyAlignment="1" applyProtection="1">
      <alignment horizontal="center" vertical="center" shrinkToFit="1"/>
      <protection locked="0"/>
    </xf>
    <xf numFmtId="206" fontId="43" fillId="0" borderId="12" xfId="1" applyNumberFormat="1" applyFont="1" applyFill="1" applyBorder="1" applyAlignment="1">
      <alignment horizontal="right" vertical="center" shrinkToFit="1"/>
    </xf>
    <xf numFmtId="206" fontId="43" fillId="0" borderId="13" xfId="1" applyNumberFormat="1" applyFont="1" applyFill="1" applyBorder="1" applyAlignment="1">
      <alignment horizontal="right" vertical="center" shrinkToFit="1"/>
    </xf>
    <xf numFmtId="0" fontId="21" fillId="0" borderId="0" xfId="0" applyFont="1" applyFill="1" applyBorder="1" applyAlignment="1">
      <alignment horizontal="left" vertical="top" wrapText="1"/>
    </xf>
    <xf numFmtId="0" fontId="4" fillId="2" borderId="1" xfId="0" applyFont="1" applyFill="1" applyBorder="1" applyAlignment="1">
      <alignment horizontal="center" vertical="center"/>
    </xf>
    <xf numFmtId="0" fontId="21"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21" fillId="0" borderId="0" xfId="0" applyFont="1" applyFill="1" applyAlignment="1">
      <alignment horizontal="left" vertical="center"/>
    </xf>
    <xf numFmtId="210" fontId="10" fillId="13" borderId="2" xfId="1" applyNumberFormat="1" applyFont="1" applyFill="1" applyBorder="1" applyAlignment="1" applyProtection="1">
      <alignment horizontal="right" vertical="center" wrapText="1"/>
      <protection locked="0"/>
    </xf>
    <xf numFmtId="0" fontId="40" fillId="13" borderId="9" xfId="0" applyNumberFormat="1" applyFont="1" applyFill="1" applyBorder="1" applyAlignment="1" applyProtection="1">
      <alignment horizontal="center" vertical="center" shrinkToFit="1"/>
      <protection locked="0"/>
    </xf>
    <xf numFmtId="0" fontId="40" fillId="13" borderId="116" xfId="0" applyNumberFormat="1" applyFont="1" applyFill="1" applyBorder="1" applyAlignment="1" applyProtection="1">
      <alignment horizontal="center" vertical="center" shrinkToFit="1"/>
      <protection locked="0"/>
    </xf>
    <xf numFmtId="190" fontId="40" fillId="13" borderId="9" xfId="0" applyNumberFormat="1" applyFont="1" applyFill="1" applyBorder="1" applyAlignment="1" applyProtection="1">
      <alignment horizontal="center" vertical="center" shrinkToFit="1"/>
      <protection locked="0"/>
    </xf>
    <xf numFmtId="190" fontId="40" fillId="13" borderId="116" xfId="0" applyNumberFormat="1" applyFont="1" applyFill="1" applyBorder="1" applyAlignment="1" applyProtection="1">
      <alignment horizontal="center" vertical="center" shrinkToFit="1"/>
      <protection locked="0"/>
    </xf>
    <xf numFmtId="0" fontId="21" fillId="0" borderId="0" xfId="0" applyFont="1" applyFill="1" applyBorder="1" applyAlignment="1">
      <alignment vertical="center" wrapText="1"/>
    </xf>
    <xf numFmtId="0" fontId="4" fillId="13" borderId="84" xfId="0" applyFont="1" applyFill="1" applyBorder="1" applyAlignment="1" applyProtection="1">
      <alignment horizontal="center" vertical="center"/>
      <protection locked="0"/>
    </xf>
    <xf numFmtId="0" fontId="4" fillId="13" borderId="75" xfId="0" applyFont="1" applyFill="1" applyBorder="1" applyAlignment="1" applyProtection="1">
      <alignment horizontal="center" vertical="center"/>
      <protection locked="0"/>
    </xf>
    <xf numFmtId="0" fontId="4" fillId="13" borderId="81" xfId="0" applyFont="1" applyFill="1" applyBorder="1" applyAlignment="1" applyProtection="1">
      <alignment horizontal="center" vertical="center"/>
      <protection locked="0"/>
    </xf>
    <xf numFmtId="0" fontId="7" fillId="6" borderId="81" xfId="0" applyFont="1" applyFill="1" applyBorder="1" applyAlignment="1">
      <alignment horizontal="center" vertical="center"/>
    </xf>
    <xf numFmtId="0" fontId="4" fillId="0" borderId="0" xfId="0" applyFont="1" applyFill="1" applyBorder="1" applyAlignment="1">
      <alignment horizontal="center" vertical="center" shrinkToFit="1"/>
    </xf>
    <xf numFmtId="0" fontId="33" fillId="2" borderId="15" xfId="0" applyFont="1" applyFill="1" applyBorder="1" applyAlignment="1">
      <alignment horizontal="center" vertical="center" shrinkToFit="1"/>
    </xf>
    <xf numFmtId="0" fontId="33" fillId="2" borderId="15"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18" fillId="2" borderId="15" xfId="0" applyFont="1" applyFill="1" applyBorder="1">
      <alignment vertical="center"/>
    </xf>
    <xf numFmtId="0" fontId="18" fillId="2" borderId="4" xfId="0" applyFont="1" applyFill="1" applyBorder="1">
      <alignment vertical="center"/>
    </xf>
    <xf numFmtId="210" fontId="43" fillId="13" borderId="2" xfId="1" applyNumberFormat="1" applyFont="1" applyFill="1" applyBorder="1" applyAlignment="1" applyProtection="1">
      <alignment horizontal="right" vertical="center" shrinkToFit="1"/>
      <protection locked="0"/>
    </xf>
    <xf numFmtId="211" fontId="43" fillId="13" borderId="2" xfId="1" applyNumberFormat="1" applyFont="1" applyFill="1" applyBorder="1" applyAlignment="1" applyProtection="1">
      <alignment horizontal="right" vertical="center" shrinkToFit="1"/>
      <protection locked="0"/>
    </xf>
    <xf numFmtId="58" fontId="7" fillId="6" borderId="0" xfId="0" applyNumberFormat="1" applyFont="1" applyFill="1" applyBorder="1" applyAlignment="1">
      <alignment horizontal="right" vertical="center"/>
    </xf>
    <xf numFmtId="0" fontId="7" fillId="6" borderId="0" xfId="0" applyFont="1" applyFill="1" applyBorder="1" applyAlignment="1">
      <alignment horizontal="right" vertical="center"/>
    </xf>
    <xf numFmtId="0" fontId="4" fillId="13" borderId="84" xfId="0" applyNumberFormat="1" applyFont="1" applyFill="1" applyBorder="1" applyAlignment="1" applyProtection="1">
      <alignment horizontal="center" vertical="center"/>
      <protection locked="0"/>
    </xf>
    <xf numFmtId="0" fontId="4" fillId="13" borderId="75" xfId="0" applyNumberFormat="1" applyFont="1" applyFill="1" applyBorder="1" applyAlignment="1" applyProtection="1">
      <alignment horizontal="center" vertical="center"/>
      <protection locked="0"/>
    </xf>
    <xf numFmtId="0" fontId="4" fillId="13" borderId="81" xfId="0" applyNumberFormat="1" applyFont="1" applyFill="1" applyBorder="1" applyAlignment="1" applyProtection="1">
      <alignment horizontal="center" vertical="center"/>
      <protection locked="0"/>
    </xf>
    <xf numFmtId="0" fontId="4" fillId="2" borderId="10" xfId="0" applyFont="1" applyFill="1" applyBorder="1" applyAlignment="1">
      <alignment horizontal="center" vertical="center"/>
    </xf>
    <xf numFmtId="0" fontId="4" fillId="2" borderId="13" xfId="0" applyFont="1" applyFill="1" applyBorder="1" applyAlignment="1">
      <alignment horizontal="center" vertical="center"/>
    </xf>
    <xf numFmtId="0" fontId="40" fillId="2" borderId="42" xfId="0" applyFont="1" applyFill="1" applyBorder="1" applyAlignment="1">
      <alignment horizontal="center" vertical="center" wrapText="1"/>
    </xf>
    <xf numFmtId="0" fontId="40" fillId="2" borderId="27" xfId="0" applyFont="1" applyFill="1" applyBorder="1" applyAlignment="1">
      <alignment horizontal="center" vertical="center" wrapText="1"/>
    </xf>
    <xf numFmtId="0" fontId="40" fillId="2" borderId="43"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7" fillId="0" borderId="0" xfId="0" applyFont="1" applyFill="1" applyBorder="1" applyAlignment="1">
      <alignment horizontal="left" vertical="center"/>
    </xf>
    <xf numFmtId="190" fontId="26" fillId="0" borderId="5" xfId="0" applyNumberFormat="1" applyFont="1" applyFill="1" applyBorder="1" applyAlignment="1">
      <alignment horizontal="center" vertical="center" shrinkToFit="1"/>
    </xf>
    <xf numFmtId="190" fontId="26" fillId="0" borderId="13" xfId="0" applyNumberFormat="1" applyFont="1" applyFill="1" applyBorder="1" applyAlignment="1">
      <alignment horizontal="center" vertical="center" shrinkToFit="1"/>
    </xf>
    <xf numFmtId="181" fontId="43" fillId="0" borderId="41" xfId="0" applyNumberFormat="1" applyFont="1" applyFill="1" applyBorder="1" applyAlignment="1">
      <alignment horizontal="right" vertical="center" shrinkToFit="1"/>
    </xf>
    <xf numFmtId="181" fontId="43" fillId="0" borderId="40" xfId="0" applyNumberFormat="1" applyFont="1" applyFill="1" applyBorder="1" applyAlignment="1">
      <alignment horizontal="right" vertical="center" shrinkToFit="1"/>
    </xf>
    <xf numFmtId="0" fontId="18" fillId="2" borderId="2" xfId="0" applyFont="1" applyFill="1" applyBorder="1" applyAlignment="1">
      <alignment horizontal="center" vertical="center" wrapText="1" shrinkToFit="1"/>
    </xf>
    <xf numFmtId="0" fontId="18" fillId="2" borderId="3" xfId="0" applyFont="1" applyFill="1" applyBorder="1" applyAlignment="1">
      <alignment horizontal="center" vertical="center" wrapText="1" shrinkToFit="1"/>
    </xf>
    <xf numFmtId="0" fontId="18" fillId="2" borderId="9" xfId="0" applyFont="1" applyFill="1" applyBorder="1" applyAlignment="1">
      <alignment vertical="center" wrapText="1"/>
    </xf>
    <xf numFmtId="0" fontId="18" fillId="2" borderId="5" xfId="0" applyFont="1" applyFill="1" applyBorder="1" applyAlignment="1">
      <alignment vertical="center" wrapText="1"/>
    </xf>
    <xf numFmtId="207" fontId="43" fillId="0" borderId="5" xfId="1" applyNumberFormat="1" applyFont="1" applyFill="1" applyBorder="1" applyAlignment="1">
      <alignment horizontal="right" vertical="center" shrinkToFit="1"/>
    </xf>
    <xf numFmtId="207" fontId="43" fillId="0" borderId="12" xfId="1" applyNumberFormat="1" applyFont="1" applyFill="1" applyBorder="1" applyAlignment="1">
      <alignment horizontal="right" vertical="center" shrinkToFit="1"/>
    </xf>
    <xf numFmtId="207" fontId="43" fillId="0" borderId="55" xfId="1" applyNumberFormat="1" applyFont="1" applyFill="1" applyBorder="1" applyAlignment="1">
      <alignment horizontal="right" vertical="center" shrinkToFit="1"/>
    </xf>
    <xf numFmtId="0" fontId="40" fillId="2" borderId="9" xfId="0" applyFont="1" applyFill="1" applyBorder="1" applyAlignment="1">
      <alignment horizontal="left" wrapText="1"/>
    </xf>
    <xf numFmtId="0" fontId="40" fillId="2" borderId="10" xfId="0" applyFont="1" applyFill="1" applyBorder="1" applyAlignment="1">
      <alignment horizontal="left" wrapText="1"/>
    </xf>
    <xf numFmtId="0" fontId="40" fillId="2" borderId="11" xfId="0" applyFont="1" applyFill="1" applyBorder="1" applyAlignment="1">
      <alignment horizontal="left" wrapText="1"/>
    </xf>
    <xf numFmtId="0" fontId="40" fillId="2" borderId="8" xfId="0" applyFont="1" applyFill="1" applyBorder="1" applyAlignment="1">
      <alignment horizontal="left" wrapText="1"/>
    </xf>
    <xf numFmtId="0" fontId="26" fillId="13" borderId="10" xfId="0" applyNumberFormat="1" applyFont="1" applyFill="1" applyBorder="1" applyAlignment="1" applyProtection="1">
      <alignment horizontal="center" vertical="center" shrinkToFit="1"/>
      <protection locked="0"/>
    </xf>
    <xf numFmtId="190" fontId="26" fillId="13" borderId="10" xfId="0" applyNumberFormat="1" applyFont="1" applyFill="1" applyBorder="1" applyAlignment="1" applyProtection="1">
      <alignment horizontal="center" vertical="center" shrinkToFit="1"/>
      <protection locked="0"/>
    </xf>
    <xf numFmtId="0" fontId="18" fillId="2" borderId="2" xfId="0" applyFont="1" applyFill="1" applyBorder="1" applyAlignment="1">
      <alignment vertical="center" wrapText="1"/>
    </xf>
    <xf numFmtId="0" fontId="18" fillId="2" borderId="3" xfId="0" applyFont="1" applyFill="1" applyBorder="1" applyAlignment="1">
      <alignment vertical="center" wrapText="1"/>
    </xf>
    <xf numFmtId="206" fontId="43" fillId="13" borderId="12" xfId="1" applyNumberFormat="1" applyFont="1" applyFill="1" applyBorder="1" applyAlignment="1" applyProtection="1">
      <alignment horizontal="right" vertical="center" shrinkToFit="1"/>
      <protection locked="0"/>
    </xf>
    <xf numFmtId="206" fontId="43" fillId="13" borderId="13" xfId="1" applyNumberFormat="1" applyFont="1" applyFill="1" applyBorder="1" applyAlignment="1" applyProtection="1">
      <alignment horizontal="right" vertical="center" shrinkToFit="1"/>
      <protection locked="0"/>
    </xf>
    <xf numFmtId="180" fontId="43" fillId="0" borderId="56" xfId="1" applyNumberFormat="1" applyFont="1" applyFill="1" applyBorder="1" applyAlignment="1">
      <alignment horizontal="center" vertical="center" shrinkToFit="1"/>
    </xf>
    <xf numFmtId="180" fontId="43" fillId="0" borderId="57" xfId="1" applyNumberFormat="1" applyFont="1" applyFill="1" applyBorder="1" applyAlignment="1">
      <alignment horizontal="center" vertical="center" shrinkToFit="1"/>
    </xf>
    <xf numFmtId="180" fontId="43" fillId="0" borderId="58" xfId="1" applyNumberFormat="1" applyFont="1" applyFill="1" applyBorder="1" applyAlignment="1">
      <alignment horizontal="center" vertical="center" shrinkToFit="1"/>
    </xf>
    <xf numFmtId="180" fontId="43" fillId="0" borderId="59" xfId="1" applyNumberFormat="1" applyFont="1" applyFill="1" applyBorder="1" applyAlignment="1">
      <alignment horizontal="center" vertical="center" shrinkToFit="1"/>
    </xf>
    <xf numFmtId="208" fontId="43" fillId="0" borderId="9" xfId="1" applyNumberFormat="1" applyFont="1" applyFill="1" applyBorder="1" applyAlignment="1">
      <alignment horizontal="right" vertical="center" shrinkToFit="1"/>
    </xf>
    <xf numFmtId="208" fontId="43" fillId="0" borderId="6" xfId="1" applyNumberFormat="1" applyFont="1" applyFill="1" applyBorder="1" applyAlignment="1">
      <alignment horizontal="right" vertical="center" shrinkToFit="1"/>
    </xf>
    <xf numFmtId="208" fontId="43" fillId="0" borderId="60" xfId="1" applyNumberFormat="1" applyFont="1" applyFill="1" applyBorder="1" applyAlignment="1">
      <alignment horizontal="right" vertical="center" shrinkToFit="1"/>
    </xf>
    <xf numFmtId="208" fontId="43" fillId="13" borderId="9" xfId="1" applyNumberFormat="1" applyFont="1" applyFill="1" applyBorder="1" applyAlignment="1" applyProtection="1">
      <alignment horizontal="right" vertical="center" shrinkToFit="1"/>
      <protection locked="0"/>
    </xf>
    <xf numFmtId="208" fontId="43" fillId="13" borderId="10" xfId="1" applyNumberFormat="1" applyFont="1" applyFill="1" applyBorder="1" applyAlignment="1" applyProtection="1">
      <alignment horizontal="right" vertical="center" shrinkToFit="1"/>
      <protection locked="0"/>
    </xf>
    <xf numFmtId="208" fontId="43" fillId="0" borderId="10" xfId="1" applyNumberFormat="1" applyFont="1" applyFill="1" applyBorder="1" applyAlignment="1">
      <alignment horizontal="right" vertical="center" shrinkToFit="1"/>
    </xf>
    <xf numFmtId="207" fontId="43" fillId="0" borderId="54" xfId="1" applyNumberFormat="1" applyFont="1" applyFill="1" applyBorder="1" applyAlignment="1">
      <alignment horizontal="right" vertical="center" shrinkToFit="1"/>
    </xf>
    <xf numFmtId="207" fontId="43" fillId="0" borderId="27" xfId="1" applyNumberFormat="1" applyFont="1" applyFill="1" applyBorder="1" applyAlignment="1">
      <alignment horizontal="right" vertical="center" shrinkToFit="1"/>
    </xf>
    <xf numFmtId="0" fontId="4" fillId="2" borderId="110" xfId="0" applyFont="1" applyFill="1" applyBorder="1" applyAlignment="1">
      <alignment horizontal="center" vertical="center" wrapText="1"/>
    </xf>
    <xf numFmtId="208" fontId="4" fillId="13" borderId="11" xfId="0" applyNumberFormat="1" applyFont="1" applyFill="1" applyBorder="1" applyAlignment="1" applyProtection="1">
      <alignment horizontal="center" vertical="center"/>
      <protection locked="0"/>
    </xf>
    <xf numFmtId="208" fontId="4" fillId="13" borderId="0" xfId="0" applyNumberFormat="1" applyFont="1" applyFill="1" applyAlignment="1" applyProtection="1">
      <alignment horizontal="center" vertical="center"/>
      <protection locked="0"/>
    </xf>
    <xf numFmtId="208" fontId="4" fillId="13" borderId="8" xfId="0" applyNumberFormat="1" applyFont="1" applyFill="1" applyBorder="1" applyAlignment="1" applyProtection="1">
      <alignment horizontal="center" vertical="center"/>
      <protection locked="0"/>
    </xf>
    <xf numFmtId="180" fontId="43" fillId="13" borderId="3" xfId="1" applyNumberFormat="1" applyFont="1" applyFill="1" applyBorder="1" applyAlignment="1" applyProtection="1">
      <alignment horizontal="right" vertical="center" shrinkToFit="1"/>
      <protection locked="0"/>
    </xf>
    <xf numFmtId="176" fontId="4" fillId="0" borderId="9" xfId="1" applyNumberFormat="1" applyFont="1" applyFill="1" applyBorder="1" applyAlignment="1">
      <alignment vertical="center" shrinkToFit="1"/>
    </xf>
    <xf numFmtId="176" fontId="4" fillId="0" borderId="5" xfId="1" applyNumberFormat="1" applyFont="1" applyFill="1" applyBorder="1" applyAlignment="1">
      <alignment vertical="center" shrinkToFit="1"/>
    </xf>
    <xf numFmtId="176" fontId="4" fillId="0" borderId="6" xfId="1" applyNumberFormat="1" applyFont="1" applyFill="1" applyBorder="1" applyAlignment="1">
      <alignment horizontal="center" vertical="center" shrinkToFit="1"/>
    </xf>
    <xf numFmtId="176" fontId="4" fillId="0" borderId="12" xfId="1" applyNumberFormat="1" applyFont="1" applyFill="1" applyBorder="1" applyAlignment="1">
      <alignment horizontal="center" vertical="center" shrinkToFit="1"/>
    </xf>
    <xf numFmtId="0" fontId="4" fillId="2" borderId="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3" xfId="0" applyFont="1" applyFill="1" applyBorder="1" applyAlignment="1">
      <alignment horizontal="left" vertical="center" wrapText="1"/>
    </xf>
    <xf numFmtId="0" fontId="21" fillId="0" borderId="0" xfId="0" applyFont="1" applyFill="1" applyBorder="1" applyAlignment="1">
      <alignment horizontal="left" vertical="center" wrapText="1" shrinkToFit="1"/>
    </xf>
    <xf numFmtId="180" fontId="43" fillId="0" borderId="7" xfId="1" applyNumberFormat="1" applyFont="1" applyFill="1" applyBorder="1" applyAlignment="1">
      <alignment horizontal="right" vertical="center" shrinkToFit="1"/>
    </xf>
    <xf numFmtId="180" fontId="43" fillId="0" borderId="3" xfId="1" applyNumberFormat="1" applyFont="1" applyFill="1" applyBorder="1" applyAlignment="1">
      <alignment horizontal="right" vertical="center" shrinkToFit="1"/>
    </xf>
    <xf numFmtId="217" fontId="43" fillId="13" borderId="13" xfId="1" applyNumberFormat="1" applyFont="1" applyFill="1" applyBorder="1" applyAlignment="1" applyProtection="1">
      <alignment horizontal="right" vertical="center" shrinkToFit="1"/>
      <protection locked="0"/>
    </xf>
    <xf numFmtId="0" fontId="4" fillId="2" borderId="15" xfId="0" applyFont="1" applyFill="1" applyBorder="1" applyAlignment="1">
      <alignment horizontal="center" vertical="center"/>
    </xf>
    <xf numFmtId="0" fontId="4" fillId="2" borderId="4" xfId="0" applyFont="1" applyFill="1" applyBorder="1" applyAlignment="1">
      <alignment horizontal="center" vertical="center"/>
    </xf>
    <xf numFmtId="191" fontId="43" fillId="13" borderId="5" xfId="1" applyNumberFormat="1" applyFont="1" applyFill="1" applyBorder="1" applyAlignment="1" applyProtection="1">
      <alignment horizontal="right" vertical="center" shrinkToFit="1"/>
      <protection locked="0"/>
    </xf>
    <xf numFmtId="191" fontId="43" fillId="13" borderId="13" xfId="1" applyNumberFormat="1" applyFont="1" applyFill="1" applyBorder="1" applyAlignment="1" applyProtection="1">
      <alignment horizontal="right" vertical="center" shrinkToFit="1"/>
      <protection locked="0"/>
    </xf>
    <xf numFmtId="0" fontId="21" fillId="0" borderId="0" xfId="0" applyFont="1" applyFill="1" applyAlignment="1">
      <alignment horizontal="left" vertical="top" wrapText="1" indent="1"/>
    </xf>
    <xf numFmtId="0" fontId="4" fillId="0" borderId="12" xfId="0" applyFont="1" applyFill="1" applyBorder="1" applyAlignment="1">
      <alignment vertical="center" wrapText="1"/>
    </xf>
    <xf numFmtId="0" fontId="4" fillId="2" borderId="1" xfId="0" applyFont="1" applyFill="1" applyBorder="1" applyAlignment="1">
      <alignment horizontal="center" vertical="center" textRotation="255"/>
    </xf>
    <xf numFmtId="0" fontId="4" fillId="0" borderId="9" xfId="0" applyFont="1" applyFill="1" applyBorder="1" applyAlignment="1">
      <alignment horizontal="center" vertical="center" textRotation="255"/>
    </xf>
    <xf numFmtId="0" fontId="4" fillId="0" borderId="10"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8"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4" fillId="0" borderId="13" xfId="0" applyFont="1" applyFill="1" applyBorder="1" applyAlignment="1">
      <alignment horizontal="center" vertical="center" textRotation="255"/>
    </xf>
    <xf numFmtId="0" fontId="4" fillId="2" borderId="14" xfId="0" applyFont="1" applyFill="1" applyBorder="1" applyAlignment="1">
      <alignment horizontal="center" vertical="center"/>
    </xf>
    <xf numFmtId="0" fontId="21" fillId="13" borderId="15" xfId="0" applyFont="1" applyFill="1" applyBorder="1" applyAlignment="1" applyProtection="1">
      <alignment vertical="center" wrapText="1"/>
      <protection locked="0"/>
    </xf>
    <xf numFmtId="0" fontId="21" fillId="13" borderId="14" xfId="0" applyFont="1" applyFill="1" applyBorder="1" applyAlignment="1" applyProtection="1">
      <alignment vertical="center" wrapText="1"/>
      <protection locked="0"/>
    </xf>
    <xf numFmtId="0" fontId="21" fillId="13" borderId="4" xfId="0" applyFont="1" applyFill="1" applyBorder="1" applyAlignment="1" applyProtection="1">
      <alignment vertical="center" wrapText="1"/>
      <protection locked="0"/>
    </xf>
    <xf numFmtId="0" fontId="4" fillId="0" borderId="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2" borderId="112"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13" borderId="14" xfId="0" applyFont="1" applyFill="1" applyBorder="1" applyAlignment="1" applyProtection="1">
      <alignment horizontal="center" vertical="center"/>
      <protection locked="0"/>
    </xf>
    <xf numFmtId="0" fontId="4" fillId="13" borderId="4" xfId="0" applyFont="1" applyFill="1" applyBorder="1" applyAlignment="1" applyProtection="1">
      <alignment horizontal="center" vertical="center"/>
      <protection locked="0"/>
    </xf>
    <xf numFmtId="0" fontId="20" fillId="13" borderId="0" xfId="5" applyFont="1" applyFill="1" applyBorder="1" applyAlignment="1" applyProtection="1">
      <alignment horizontal="right" vertical="center"/>
    </xf>
    <xf numFmtId="189" fontId="5" fillId="0" borderId="0" xfId="5" applyNumberFormat="1" applyFont="1" applyFill="1" applyBorder="1" applyAlignment="1" applyProtection="1">
      <alignment horizontal="center" vertical="center" wrapText="1"/>
    </xf>
    <xf numFmtId="0" fontId="21" fillId="0" borderId="0" xfId="5" applyFont="1" applyFill="1" applyBorder="1" applyAlignment="1" applyProtection="1">
      <alignment horizontal="left" vertical="top" wrapText="1"/>
    </xf>
    <xf numFmtId="0" fontId="21" fillId="0" borderId="0" xfId="5" applyFont="1" applyFill="1" applyBorder="1" applyAlignment="1" applyProtection="1">
      <alignment horizontal="left" vertical="top"/>
    </xf>
    <xf numFmtId="0" fontId="4" fillId="2" borderId="78" xfId="5" applyFont="1" applyFill="1" applyBorder="1" applyAlignment="1" applyProtection="1">
      <alignment horizontal="center" vertical="center" wrapText="1"/>
    </xf>
    <xf numFmtId="0" fontId="4" fillId="2" borderId="78" xfId="5" applyFont="1" applyFill="1" applyBorder="1" applyAlignment="1" applyProtection="1">
      <alignment horizontal="center" vertical="center"/>
    </xf>
    <xf numFmtId="0" fontId="4" fillId="2" borderId="78" xfId="5" applyFont="1" applyFill="1" applyBorder="1" applyAlignment="1" applyProtection="1">
      <alignment horizontal="center" vertical="center" wrapText="1" shrinkToFit="1"/>
    </xf>
    <xf numFmtId="0" fontId="4" fillId="2" borderId="78" xfId="5" applyFont="1" applyFill="1" applyBorder="1" applyAlignment="1" applyProtection="1">
      <alignment horizontal="center" vertical="center" shrinkToFit="1"/>
    </xf>
    <xf numFmtId="0" fontId="4" fillId="2" borderId="92" xfId="5" applyFont="1" applyFill="1" applyBorder="1" applyAlignment="1" applyProtection="1">
      <alignment horizontal="center" vertical="center" wrapText="1"/>
    </xf>
    <xf numFmtId="0" fontId="4" fillId="2" borderId="85" xfId="5" applyFont="1" applyFill="1" applyBorder="1" applyAlignment="1" applyProtection="1">
      <alignment horizontal="center" vertical="center" wrapText="1"/>
    </xf>
    <xf numFmtId="0" fontId="4" fillId="2" borderId="79" xfId="5" applyFont="1" applyFill="1" applyBorder="1" applyAlignment="1" applyProtection="1">
      <alignment horizontal="center" vertical="center" wrapText="1"/>
    </xf>
    <xf numFmtId="0" fontId="4" fillId="2" borderId="0" xfId="5" applyFont="1" applyFill="1" applyBorder="1" applyAlignment="1" applyProtection="1">
      <alignment horizontal="center" vertical="center" wrapText="1"/>
    </xf>
    <xf numFmtId="0" fontId="4" fillId="2" borderId="86" xfId="5" applyFont="1" applyFill="1" applyBorder="1" applyAlignment="1" applyProtection="1">
      <alignment horizontal="center" vertical="center" wrapText="1"/>
    </xf>
    <xf numFmtId="0" fontId="4" fillId="2" borderId="83" xfId="5" applyFont="1" applyFill="1" applyBorder="1" applyAlignment="1" applyProtection="1">
      <alignment horizontal="center" vertical="center" wrapText="1"/>
    </xf>
    <xf numFmtId="0" fontId="5" fillId="0" borderId="0" xfId="5" applyFont="1" applyFill="1" applyBorder="1" applyAlignment="1" applyProtection="1">
      <alignment vertical="center"/>
    </xf>
    <xf numFmtId="186" fontId="5" fillId="0" borderId="0" xfId="5" applyNumberFormat="1" applyFont="1" applyFill="1" applyBorder="1" applyAlignment="1" applyProtection="1">
      <alignment horizontal="center" vertical="center" wrapText="1"/>
    </xf>
    <xf numFmtId="192" fontId="5" fillId="0" borderId="0" xfId="5" applyNumberFormat="1" applyFont="1" applyFill="1" applyBorder="1" applyAlignment="1" applyProtection="1">
      <alignment horizontal="center" vertical="center" shrinkToFit="1"/>
    </xf>
    <xf numFmtId="192" fontId="5" fillId="0" borderId="0" xfId="5" applyNumberFormat="1" applyFont="1" applyFill="1" applyBorder="1" applyAlignment="1" applyProtection="1">
      <alignment horizontal="center" vertical="center" wrapText="1"/>
    </xf>
    <xf numFmtId="0" fontId="5" fillId="0" borderId="0" xfId="5" applyFont="1" applyFill="1" applyBorder="1" applyAlignment="1" applyProtection="1">
      <alignment horizontal="center" vertical="center" wrapText="1"/>
    </xf>
    <xf numFmtId="0" fontId="5" fillId="0" borderId="79" xfId="5" applyFont="1" applyFill="1" applyBorder="1" applyAlignment="1" applyProtection="1">
      <alignment vertical="center" wrapText="1"/>
    </xf>
    <xf numFmtId="0" fontId="5" fillId="0" borderId="0" xfId="5" applyFont="1" applyFill="1" applyBorder="1" applyAlignment="1" applyProtection="1">
      <alignment vertical="center" wrapText="1"/>
    </xf>
    <xf numFmtId="0" fontId="4" fillId="13" borderId="15" xfId="0" applyFont="1" applyFill="1" applyBorder="1" applyAlignment="1" applyProtection="1">
      <alignment horizontal="center" vertical="center"/>
      <protection locked="0"/>
    </xf>
    <xf numFmtId="0" fontId="35" fillId="0" borderId="15" xfId="4" applyFont="1" applyFill="1" applyBorder="1">
      <alignment vertical="center"/>
    </xf>
    <xf numFmtId="0" fontId="35" fillId="0" borderId="14" xfId="4" applyFont="1" applyFill="1" applyBorder="1">
      <alignment vertical="center"/>
    </xf>
    <xf numFmtId="0" fontId="35" fillId="0" borderId="4" xfId="4" applyFont="1" applyFill="1" applyBorder="1">
      <alignment vertical="center"/>
    </xf>
    <xf numFmtId="0" fontId="35" fillId="0" borderId="15" xfId="0" applyFont="1" applyFill="1" applyBorder="1" applyAlignment="1">
      <alignment vertical="center"/>
    </xf>
    <xf numFmtId="0" fontId="35" fillId="0" borderId="14" xfId="0" applyFont="1" applyFill="1" applyBorder="1" applyAlignment="1">
      <alignment vertical="center"/>
    </xf>
    <xf numFmtId="0" fontId="35" fillId="0" borderId="4" xfId="0" applyFont="1" applyFill="1" applyBorder="1" applyAlignment="1">
      <alignment vertical="center"/>
    </xf>
    <xf numFmtId="0" fontId="35" fillId="0" borderId="15" xfId="0" applyFont="1" applyFill="1" applyBorder="1" applyAlignment="1">
      <alignment vertical="center" wrapText="1"/>
    </xf>
    <xf numFmtId="0" fontId="35" fillId="0" borderId="14" xfId="0" applyFont="1" applyFill="1" applyBorder="1" applyAlignment="1">
      <alignment vertical="center" wrapText="1"/>
    </xf>
    <xf numFmtId="0" fontId="35" fillId="0" borderId="4" xfId="0" applyFont="1" applyFill="1" applyBorder="1" applyAlignment="1">
      <alignment vertical="center" wrapText="1"/>
    </xf>
    <xf numFmtId="0" fontId="5" fillId="2" borderId="15"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4" xfId="0" applyFont="1" applyFill="1" applyBorder="1" applyAlignment="1">
      <alignment horizontal="center" vertical="center"/>
    </xf>
    <xf numFmtId="0" fontId="4" fillId="0" borderId="15" xfId="0" applyFont="1" applyFill="1" applyBorder="1" applyAlignment="1">
      <alignment horizontal="center" vertical="center" textRotation="255"/>
    </xf>
    <xf numFmtId="0" fontId="4" fillId="0" borderId="4" xfId="0" applyFont="1" applyFill="1" applyBorder="1" applyAlignment="1">
      <alignment horizontal="center" vertical="center" textRotation="255"/>
    </xf>
    <xf numFmtId="180" fontId="10" fillId="13" borderId="12" xfId="0" applyNumberFormat="1" applyFont="1" applyFill="1" applyBorder="1" applyAlignment="1" applyProtection="1">
      <alignment vertical="center"/>
      <protection locked="0"/>
    </xf>
    <xf numFmtId="180" fontId="10" fillId="13" borderId="13" xfId="0" applyNumberFormat="1" applyFont="1" applyFill="1" applyBorder="1" applyAlignment="1" applyProtection="1">
      <alignment vertical="center"/>
      <protection locked="0"/>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21" fillId="13" borderId="69" xfId="0" applyFont="1" applyFill="1" applyBorder="1" applyAlignment="1" applyProtection="1">
      <alignment vertical="center" wrapText="1"/>
      <protection locked="0"/>
    </xf>
    <xf numFmtId="0" fontId="21" fillId="13" borderId="6" xfId="0" applyFont="1" applyFill="1" applyBorder="1" applyAlignment="1" applyProtection="1">
      <alignment vertical="center" wrapText="1"/>
      <protection locked="0"/>
    </xf>
    <xf numFmtId="0" fontId="21" fillId="13" borderId="10" xfId="0" applyFont="1" applyFill="1" applyBorder="1" applyAlignment="1" applyProtection="1">
      <alignment vertical="center" wrapText="1"/>
      <protection locked="0"/>
    </xf>
    <xf numFmtId="0" fontId="21" fillId="13" borderId="70" xfId="0" applyFont="1" applyFill="1" applyBorder="1" applyAlignment="1" applyProtection="1">
      <alignment vertical="center" wrapText="1"/>
      <protection locked="0"/>
    </xf>
    <xf numFmtId="0" fontId="21" fillId="13" borderId="12" xfId="0" applyFont="1" applyFill="1" applyBorder="1" applyAlignment="1" applyProtection="1">
      <alignment vertical="center" wrapText="1"/>
      <protection locked="0"/>
    </xf>
    <xf numFmtId="0" fontId="21" fillId="13" borderId="13" xfId="0" applyFont="1" applyFill="1" applyBorder="1" applyAlignment="1" applyProtection="1">
      <alignment vertical="center" wrapText="1"/>
      <protection locked="0"/>
    </xf>
    <xf numFmtId="184" fontId="6" fillId="6" borderId="15" xfId="0" applyNumberFormat="1" applyFont="1" applyFill="1" applyBorder="1" applyAlignment="1">
      <alignment horizontal="left" vertical="center" wrapText="1"/>
    </xf>
    <xf numFmtId="184" fontId="6" fillId="6" borderId="14" xfId="0" applyNumberFormat="1" applyFont="1" applyFill="1" applyBorder="1" applyAlignment="1">
      <alignment horizontal="left" vertical="center" wrapText="1"/>
    </xf>
    <xf numFmtId="184" fontId="6" fillId="6" borderId="4" xfId="0" applyNumberFormat="1" applyFont="1" applyFill="1" applyBorder="1" applyAlignment="1">
      <alignment horizontal="left" vertical="center" wrapText="1"/>
    </xf>
    <xf numFmtId="0" fontId="35" fillId="2" borderId="15" xfId="0" applyFont="1" applyFill="1" applyBorder="1" applyAlignment="1">
      <alignment horizontal="center" vertical="center"/>
    </xf>
    <xf numFmtId="0" fontId="35" fillId="2" borderId="14" xfId="0" applyFont="1" applyFill="1" applyBorder="1" applyAlignment="1">
      <alignment horizontal="center" vertical="center"/>
    </xf>
    <xf numFmtId="0" fontId="35" fillId="2" borderId="4" xfId="0" applyFont="1" applyFill="1" applyBorder="1" applyAlignment="1">
      <alignment horizontal="center" vertical="center"/>
    </xf>
    <xf numFmtId="0" fontId="35" fillId="2" borderId="9" xfId="0" applyFont="1" applyFill="1" applyBorder="1" applyAlignment="1">
      <alignment horizontal="center" vertical="center"/>
    </xf>
    <xf numFmtId="0" fontId="35" fillId="2" borderId="6" xfId="0" applyFont="1" applyFill="1" applyBorder="1" applyAlignment="1">
      <alignment horizontal="center" vertical="center"/>
    </xf>
    <xf numFmtId="0" fontId="35" fillId="2" borderId="10" xfId="0" applyFont="1" applyFill="1" applyBorder="1" applyAlignment="1">
      <alignment horizontal="center" vertical="center"/>
    </xf>
    <xf numFmtId="0" fontId="35" fillId="2" borderId="5" xfId="0" applyFont="1" applyFill="1" applyBorder="1" applyAlignment="1">
      <alignment horizontal="center" vertical="center"/>
    </xf>
    <xf numFmtId="0" fontId="35" fillId="2" borderId="12" xfId="0" applyFont="1" applyFill="1" applyBorder="1" applyAlignment="1">
      <alignment horizontal="center" vertical="center"/>
    </xf>
    <xf numFmtId="0" fontId="35" fillId="2" borderId="13" xfId="0" applyFont="1" applyFill="1" applyBorder="1" applyAlignment="1">
      <alignment horizontal="center" vertical="center"/>
    </xf>
    <xf numFmtId="0" fontId="35" fillId="2" borderId="6" xfId="0" applyFont="1" applyFill="1" applyBorder="1" applyAlignment="1">
      <alignment horizontal="center" vertical="center" wrapText="1" shrinkToFit="1"/>
    </xf>
    <xf numFmtId="0" fontId="35" fillId="2" borderId="10" xfId="0" applyFont="1" applyFill="1" applyBorder="1" applyAlignment="1">
      <alignment horizontal="center" vertical="center" wrapText="1" shrinkToFit="1"/>
    </xf>
    <xf numFmtId="0" fontId="35" fillId="2" borderId="12" xfId="0" applyFont="1" applyFill="1" applyBorder="1" applyAlignment="1">
      <alignment horizontal="center" vertical="center" wrapText="1" shrinkToFit="1"/>
    </xf>
    <xf numFmtId="0" fontId="35" fillId="2" borderId="13" xfId="0" applyFont="1" applyFill="1" applyBorder="1" applyAlignment="1">
      <alignment horizontal="center" vertical="center" wrapText="1" shrinkToFit="1"/>
    </xf>
    <xf numFmtId="0" fontId="35" fillId="2" borderId="5" xfId="0" applyFont="1" applyFill="1" applyBorder="1" applyAlignment="1">
      <alignment horizontal="center" vertical="center" shrinkToFit="1"/>
    </xf>
    <xf numFmtId="0" fontId="35" fillId="2" borderId="13" xfId="0" applyFont="1" applyFill="1" applyBorder="1" applyAlignment="1">
      <alignment horizontal="center" vertical="center" shrinkToFit="1"/>
    </xf>
    <xf numFmtId="0" fontId="35" fillId="2" borderId="1" xfId="0" applyFont="1" applyFill="1" applyBorder="1" applyAlignment="1">
      <alignment horizontal="center" vertical="center"/>
    </xf>
    <xf numFmtId="184" fontId="4" fillId="6" borderId="1" xfId="0" applyNumberFormat="1" applyFont="1" applyFill="1" applyBorder="1" applyAlignment="1">
      <alignment horizontal="center" vertical="center" wrapText="1"/>
    </xf>
    <xf numFmtId="0" fontId="4" fillId="2" borderId="15"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21" fillId="13" borderId="15" xfId="0" applyFont="1" applyFill="1" applyBorder="1" applyAlignment="1" applyProtection="1">
      <alignment vertical="center"/>
      <protection locked="0"/>
    </xf>
    <xf numFmtId="0" fontId="21" fillId="13" borderId="14" xfId="0" applyFont="1" applyFill="1" applyBorder="1" applyAlignment="1" applyProtection="1">
      <alignment vertical="center"/>
      <protection locked="0"/>
    </xf>
    <xf numFmtId="0" fontId="21" fillId="13" borderId="4" xfId="0" applyFont="1" applyFill="1" applyBorder="1" applyAlignment="1" applyProtection="1">
      <alignment vertical="center"/>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21" fillId="13" borderId="15" xfId="0" applyFont="1" applyFill="1" applyBorder="1" applyAlignment="1" applyProtection="1">
      <alignment vertical="center" wrapText="1"/>
    </xf>
    <xf numFmtId="0" fontId="21" fillId="13" borderId="14" xfId="0" applyFont="1" applyFill="1" applyBorder="1" applyAlignment="1" applyProtection="1">
      <alignment vertical="center" wrapText="1"/>
    </xf>
    <xf numFmtId="0" fontId="21" fillId="13" borderId="4" xfId="0" applyFont="1" applyFill="1" applyBorder="1" applyAlignment="1" applyProtection="1">
      <alignment vertical="center" wrapText="1"/>
    </xf>
    <xf numFmtId="0" fontId="4" fillId="2" borderId="14" xfId="0" applyFont="1" applyFill="1" applyBorder="1" applyAlignment="1">
      <alignment horizontal="center" vertical="center" wrapText="1"/>
    </xf>
    <xf numFmtId="216" fontId="35" fillId="6" borderId="15" xfId="4" applyNumberFormat="1" applyFont="1" applyFill="1" applyBorder="1" applyAlignment="1">
      <alignment vertical="center" wrapText="1"/>
    </xf>
    <xf numFmtId="216" fontId="35" fillId="6" borderId="14" xfId="4" applyNumberFormat="1" applyFont="1" applyFill="1" applyBorder="1" applyAlignment="1">
      <alignment vertical="center" wrapText="1"/>
    </xf>
    <xf numFmtId="216" fontId="35" fillId="6" borderId="4" xfId="4" applyNumberFormat="1" applyFont="1" applyFill="1" applyBorder="1" applyAlignment="1">
      <alignment vertical="center" wrapText="1"/>
    </xf>
    <xf numFmtId="203" fontId="37" fillId="8" borderId="15" xfId="4" applyNumberFormat="1" applyFont="1" applyFill="1" applyBorder="1">
      <alignment vertical="center"/>
    </xf>
    <xf numFmtId="203" fontId="37" fillId="8" borderId="14" xfId="4" applyNumberFormat="1" applyFont="1" applyFill="1" applyBorder="1">
      <alignment vertical="center"/>
    </xf>
    <xf numFmtId="203" fontId="37" fillId="8" borderId="4" xfId="4" applyNumberFormat="1" applyFont="1" applyFill="1" applyBorder="1">
      <alignment vertical="center"/>
    </xf>
    <xf numFmtId="0" fontId="41" fillId="0" borderId="12" xfId="13" applyFont="1" applyFill="1" applyBorder="1" applyAlignment="1">
      <alignment horizontal="left" vertical="center" wrapText="1"/>
    </xf>
    <xf numFmtId="0" fontId="18" fillId="2" borderId="3" xfId="0" applyFont="1" applyFill="1" applyBorder="1" applyAlignment="1">
      <alignment horizontal="center" vertical="center" textRotation="255"/>
    </xf>
    <xf numFmtId="0" fontId="18" fillId="2" borderId="1" xfId="0" applyFont="1" applyFill="1" applyBorder="1" applyAlignment="1">
      <alignment horizontal="center" vertical="center" textRotation="255"/>
    </xf>
    <xf numFmtId="0" fontId="35" fillId="0" borderId="9" xfId="4" applyFont="1" applyFill="1" applyBorder="1">
      <alignment vertical="center"/>
    </xf>
    <xf numFmtId="0" fontId="35" fillId="0" borderId="6" xfId="4" applyFont="1" applyFill="1" applyBorder="1">
      <alignment vertical="center"/>
    </xf>
    <xf numFmtId="0" fontId="35" fillId="0" borderId="10" xfId="4" applyFont="1" applyFill="1" applyBorder="1">
      <alignment vertical="center"/>
    </xf>
    <xf numFmtId="0" fontId="35" fillId="0" borderId="5" xfId="4" applyFont="1" applyFill="1" applyBorder="1">
      <alignment vertical="center"/>
    </xf>
    <xf numFmtId="0" fontId="35" fillId="0" borderId="12" xfId="4" applyFont="1" applyFill="1" applyBorder="1">
      <alignment vertical="center"/>
    </xf>
    <xf numFmtId="0" fontId="35" fillId="0" borderId="13" xfId="4" applyFont="1" applyFill="1" applyBorder="1">
      <alignment vertical="center"/>
    </xf>
    <xf numFmtId="0" fontId="6" fillId="0" borderId="1" xfId="0" applyFont="1" applyFill="1" applyBorder="1" applyAlignment="1">
      <alignment horizontal="center" vertical="center"/>
    </xf>
    <xf numFmtId="0" fontId="18" fillId="2" borderId="9" xfId="13" applyFont="1" applyFill="1" applyBorder="1" applyAlignment="1">
      <alignment horizontal="center" vertical="center" textRotation="255" wrapText="1"/>
    </xf>
    <xf numFmtId="0" fontId="18" fillId="2" borderId="6" xfId="13" applyFont="1" applyFill="1" applyBorder="1" applyAlignment="1">
      <alignment horizontal="center" vertical="center" textRotation="255" wrapText="1"/>
    </xf>
    <xf numFmtId="0" fontId="18" fillId="2" borderId="10" xfId="13" applyFont="1" applyFill="1" applyBorder="1" applyAlignment="1">
      <alignment horizontal="center" vertical="center" textRotation="255" wrapText="1"/>
    </xf>
    <xf numFmtId="0" fontId="18" fillId="2" borderId="11" xfId="13" applyFont="1" applyFill="1" applyBorder="1" applyAlignment="1">
      <alignment horizontal="center" vertical="center" textRotation="255" wrapText="1"/>
    </xf>
    <xf numFmtId="0" fontId="18" fillId="2" borderId="0" xfId="13" applyFont="1" applyFill="1" applyBorder="1" applyAlignment="1">
      <alignment horizontal="center" vertical="center" textRotation="255" wrapText="1"/>
    </xf>
    <xf numFmtId="0" fontId="18" fillId="2" borderId="8" xfId="13" applyFont="1" applyFill="1" applyBorder="1" applyAlignment="1">
      <alignment horizontal="center" vertical="center" textRotation="255" wrapText="1"/>
    </xf>
    <xf numFmtId="0" fontId="18" fillId="2" borderId="5" xfId="13" applyFont="1" applyFill="1" applyBorder="1" applyAlignment="1">
      <alignment horizontal="center" vertical="center" textRotation="255" wrapText="1"/>
    </xf>
    <xf numFmtId="0" fontId="18" fillId="2" borderId="12" xfId="13" applyFont="1" applyFill="1" applyBorder="1" applyAlignment="1">
      <alignment horizontal="center" vertical="center" textRotation="255" wrapText="1"/>
    </xf>
    <xf numFmtId="0" fontId="18" fillId="2" borderId="13" xfId="13" applyFont="1" applyFill="1" applyBorder="1" applyAlignment="1">
      <alignment horizontal="center" vertical="center" textRotation="255" wrapText="1"/>
    </xf>
    <xf numFmtId="0" fontId="35" fillId="0" borderId="93" xfId="4" applyFont="1" applyFill="1" applyBorder="1">
      <alignment vertical="center"/>
    </xf>
    <xf numFmtId="0" fontId="35" fillId="0" borderId="101" xfId="4" applyFont="1" applyFill="1" applyBorder="1">
      <alignment vertical="center"/>
    </xf>
    <xf numFmtId="0" fontId="67" fillId="13" borderId="14" xfId="0" applyFont="1" applyFill="1" applyBorder="1" applyAlignment="1" applyProtection="1">
      <alignment horizontal="left" vertical="center" wrapText="1"/>
      <protection locked="0"/>
    </xf>
    <xf numFmtId="0" fontId="67" fillId="13" borderId="4" xfId="0" applyFont="1" applyFill="1" applyBorder="1" applyAlignment="1" applyProtection="1">
      <alignment horizontal="left" vertical="center" wrapText="1"/>
      <protection locked="0"/>
    </xf>
    <xf numFmtId="0" fontId="21" fillId="13" borderId="14" xfId="0" applyFont="1" applyFill="1" applyBorder="1" applyAlignment="1" applyProtection="1">
      <alignment horizontal="center" vertical="center" wrapText="1"/>
      <protection locked="0"/>
    </xf>
    <xf numFmtId="0" fontId="21" fillId="13" borderId="4" xfId="0" applyFont="1" applyFill="1" applyBorder="1" applyAlignment="1" applyProtection="1">
      <alignment horizontal="center" vertical="center" wrapText="1"/>
      <protection locked="0"/>
    </xf>
    <xf numFmtId="0" fontId="66" fillId="0" borderId="93" xfId="4" applyFont="1" applyFill="1" applyBorder="1">
      <alignment vertical="center"/>
    </xf>
    <xf numFmtId="0" fontId="4" fillId="0" borderId="94" xfId="0" applyFont="1" applyFill="1" applyBorder="1" applyAlignment="1">
      <alignment vertical="center" wrapText="1"/>
    </xf>
    <xf numFmtId="0" fontId="4" fillId="0" borderId="95" xfId="0" applyFont="1" applyFill="1" applyBorder="1" applyAlignment="1">
      <alignment vertical="center" wrapText="1"/>
    </xf>
    <xf numFmtId="0" fontId="4" fillId="0" borderId="96" xfId="0" applyFont="1" applyFill="1" applyBorder="1" applyAlignment="1">
      <alignment vertical="center" wrapText="1"/>
    </xf>
    <xf numFmtId="0" fontId="35" fillId="0" borderId="102" xfId="4" applyFont="1" applyFill="1" applyBorder="1">
      <alignment vertical="center"/>
    </xf>
    <xf numFmtId="0" fontId="35" fillId="0" borderId="95" xfId="4" applyFont="1" applyFill="1" applyBorder="1">
      <alignment vertical="center"/>
    </xf>
    <xf numFmtId="0" fontId="35" fillId="0" borderId="103" xfId="4" applyFont="1" applyFill="1" applyBorder="1">
      <alignment vertical="center"/>
    </xf>
    <xf numFmtId="0" fontId="9" fillId="0" borderId="0" xfId="13" applyFont="1" applyFill="1" applyAlignment="1">
      <alignment horizontal="center" vertical="center"/>
    </xf>
    <xf numFmtId="0" fontId="4" fillId="0" borderId="15" xfId="0" applyFont="1" applyFill="1" applyBorder="1" applyAlignment="1">
      <alignment horizontal="center" vertical="center"/>
    </xf>
    <xf numFmtId="0" fontId="4" fillId="0" borderId="4"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4" xfId="0" applyFont="1" applyFill="1" applyBorder="1" applyAlignment="1">
      <alignment horizontal="center" vertical="center"/>
    </xf>
    <xf numFmtId="199" fontId="24" fillId="6" borderId="15" xfId="1" applyNumberFormat="1" applyFont="1" applyFill="1" applyBorder="1" applyAlignment="1">
      <alignment horizontal="right" vertical="center"/>
    </xf>
    <xf numFmtId="199" fontId="24" fillId="6" borderId="14" xfId="1" applyNumberFormat="1" applyFont="1" applyFill="1" applyBorder="1" applyAlignment="1">
      <alignment horizontal="right" vertical="center"/>
    </xf>
    <xf numFmtId="199" fontId="24" fillId="6" borderId="4" xfId="1" applyNumberFormat="1" applyFont="1" applyFill="1" applyBorder="1" applyAlignment="1">
      <alignment horizontal="right" vertical="center"/>
    </xf>
    <xf numFmtId="38" fontId="21" fillId="13" borderId="15" xfId="1" applyFont="1" applyFill="1" applyBorder="1" applyAlignment="1" applyProtection="1">
      <alignment horizontal="left" vertical="center" wrapText="1"/>
      <protection locked="0"/>
    </xf>
    <xf numFmtId="38" fontId="21" fillId="13" borderId="14" xfId="1" applyFont="1" applyFill="1" applyBorder="1" applyAlignment="1" applyProtection="1">
      <alignment horizontal="left" vertical="center" wrapText="1"/>
      <protection locked="0"/>
    </xf>
    <xf numFmtId="38" fontId="21" fillId="13" borderId="4" xfId="1" applyFont="1" applyFill="1" applyBorder="1" applyAlignment="1" applyProtection="1">
      <alignment horizontal="left" vertical="center" wrapText="1"/>
      <protection locked="0"/>
    </xf>
    <xf numFmtId="38" fontId="4" fillId="0" borderId="15" xfId="1" applyFont="1" applyFill="1" applyBorder="1" applyAlignment="1">
      <alignment horizontal="left" vertical="center" wrapText="1"/>
    </xf>
    <xf numFmtId="38" fontId="4" fillId="0" borderId="14" xfId="1" applyFont="1" applyFill="1" applyBorder="1" applyAlignment="1">
      <alignment horizontal="left" vertical="center" wrapText="1"/>
    </xf>
    <xf numFmtId="38" fontId="4" fillId="0" borderId="4" xfId="1" applyFont="1" applyFill="1" applyBorder="1" applyAlignment="1">
      <alignment horizontal="left" vertical="center" wrapText="1"/>
    </xf>
    <xf numFmtId="0" fontId="4" fillId="0" borderId="12" xfId="13" applyFont="1" applyFill="1" applyBorder="1" applyAlignment="1">
      <alignment vertical="center" wrapText="1"/>
    </xf>
    <xf numFmtId="0" fontId="4" fillId="0" borderId="13" xfId="13" applyFont="1" applyFill="1" applyBorder="1" applyAlignment="1">
      <alignment vertical="center" wrapText="1"/>
    </xf>
    <xf numFmtId="0" fontId="4" fillId="0" borderId="14" xfId="13" applyFont="1" applyFill="1" applyBorder="1" applyAlignment="1">
      <alignment vertical="center" wrapText="1"/>
    </xf>
    <xf numFmtId="0" fontId="4" fillId="0" borderId="4" xfId="13" applyFont="1" applyFill="1" applyBorder="1" applyAlignment="1">
      <alignment vertical="center" wrapText="1"/>
    </xf>
    <xf numFmtId="0" fontId="4" fillId="0" borderId="14" xfId="13" applyFont="1" applyFill="1" applyBorder="1" applyAlignment="1">
      <alignment horizontal="left" vertical="center"/>
    </xf>
    <xf numFmtId="0" fontId="4" fillId="0" borderId="4" xfId="13" applyFont="1" applyFill="1" applyBorder="1" applyAlignment="1">
      <alignment horizontal="left" vertical="center"/>
    </xf>
    <xf numFmtId="0" fontId="4" fillId="0" borderId="14" xfId="13" applyFont="1" applyFill="1" applyBorder="1" applyAlignment="1">
      <alignment horizontal="left" vertical="center" wrapText="1"/>
    </xf>
    <xf numFmtId="0" fontId="4" fillId="0" borderId="4" xfId="13" applyFont="1" applyFill="1" applyBorder="1" applyAlignment="1">
      <alignment horizontal="left" vertical="center" wrapText="1"/>
    </xf>
    <xf numFmtId="0" fontId="4" fillId="2" borderId="2" xfId="13" applyFont="1" applyFill="1" applyBorder="1" applyAlignment="1">
      <alignment horizontal="center" vertical="center" textRotation="255" wrapText="1"/>
    </xf>
    <xf numFmtId="0" fontId="4" fillId="2" borderId="7" xfId="13" applyFont="1" applyFill="1" applyBorder="1" applyAlignment="1">
      <alignment horizontal="center" vertical="center" textRotation="255" wrapText="1"/>
    </xf>
    <xf numFmtId="0" fontId="4" fillId="2" borderId="3" xfId="13" applyFont="1" applyFill="1" applyBorder="1" applyAlignment="1">
      <alignment horizontal="center" vertical="center" textRotation="255" wrapText="1"/>
    </xf>
    <xf numFmtId="0" fontId="4" fillId="0" borderId="24" xfId="0" applyFont="1" applyFill="1" applyBorder="1" applyAlignment="1">
      <alignment vertical="center"/>
    </xf>
    <xf numFmtId="0" fontId="4" fillId="0" borderId="64" xfId="0" applyFont="1" applyFill="1" applyBorder="1" applyAlignment="1">
      <alignment vertical="center"/>
    </xf>
    <xf numFmtId="0" fontId="4" fillId="0" borderId="65" xfId="0" applyFont="1" applyFill="1" applyBorder="1" applyAlignment="1">
      <alignment vertical="center"/>
    </xf>
    <xf numFmtId="0" fontId="4" fillId="0" borderId="24"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199" fontId="24" fillId="6" borderId="5" xfId="1" applyNumberFormat="1" applyFont="1" applyFill="1" applyBorder="1" applyAlignment="1">
      <alignment horizontal="right" vertical="center"/>
    </xf>
    <xf numFmtId="199" fontId="24" fillId="6" borderId="12" xfId="1" applyNumberFormat="1" applyFont="1" applyFill="1" applyBorder="1" applyAlignment="1">
      <alignment horizontal="right" vertical="center"/>
    </xf>
    <xf numFmtId="199" fontId="24" fillId="6" borderId="13" xfId="1" applyNumberFormat="1" applyFont="1" applyFill="1" applyBorder="1" applyAlignment="1">
      <alignment horizontal="right" vertical="center"/>
    </xf>
    <xf numFmtId="38" fontId="4" fillId="0" borderId="5" xfId="1" applyFont="1" applyFill="1" applyBorder="1" applyAlignment="1">
      <alignment horizontal="left" vertical="center" wrapText="1"/>
    </xf>
    <xf numFmtId="38" fontId="4" fillId="0" borderId="12" xfId="1" applyFont="1" applyFill="1" applyBorder="1" applyAlignment="1">
      <alignment horizontal="left" vertical="center" wrapText="1"/>
    </xf>
    <xf numFmtId="38" fontId="4" fillId="0" borderId="13" xfId="1" applyFont="1" applyFill="1" applyBorder="1" applyAlignment="1">
      <alignment horizontal="left" vertical="center" wrapText="1"/>
    </xf>
    <xf numFmtId="38" fontId="4" fillId="0" borderId="9" xfId="1" applyFont="1" applyFill="1" applyBorder="1" applyAlignment="1">
      <alignment horizontal="left" vertical="center" wrapText="1"/>
    </xf>
    <xf numFmtId="38" fontId="4" fillId="0" borderId="6" xfId="1" applyFont="1" applyFill="1" applyBorder="1" applyAlignment="1">
      <alignment horizontal="left" vertical="center" wrapText="1"/>
    </xf>
    <xf numFmtId="38" fontId="4" fillId="0" borderId="10" xfId="1" applyFont="1" applyFill="1" applyBorder="1" applyAlignment="1">
      <alignment horizontal="left" vertical="center" wrapText="1"/>
    </xf>
    <xf numFmtId="38" fontId="4" fillId="0" borderId="24" xfId="1" applyFont="1" applyFill="1" applyBorder="1" applyAlignment="1">
      <alignment horizontal="left" vertical="center" wrapText="1"/>
    </xf>
    <xf numFmtId="38" fontId="4" fillId="0" borderId="64" xfId="1" applyFont="1" applyFill="1" applyBorder="1" applyAlignment="1">
      <alignment horizontal="left" vertical="center" wrapText="1"/>
    </xf>
    <xf numFmtId="38" fontId="4" fillId="0" borderId="65" xfId="1" applyFont="1" applyFill="1" applyBorder="1" applyAlignment="1">
      <alignment horizontal="left" vertical="center" wrapText="1"/>
    </xf>
    <xf numFmtId="198" fontId="4" fillId="2" borderId="1" xfId="0" applyNumberFormat="1" applyFont="1" applyFill="1" applyBorder="1" applyAlignment="1">
      <alignment horizontal="center" vertical="center"/>
    </xf>
    <xf numFmtId="199" fontId="24" fillId="6" borderId="61" xfId="1" applyNumberFormat="1" applyFont="1" applyFill="1" applyBorder="1" applyAlignment="1">
      <alignment horizontal="right" vertical="center"/>
    </xf>
    <xf numFmtId="199" fontId="24" fillId="6" borderId="62" xfId="1" applyNumberFormat="1" applyFont="1" applyFill="1" applyBorder="1" applyAlignment="1">
      <alignment horizontal="right" vertical="center"/>
    </xf>
    <xf numFmtId="199" fontId="24" fillId="6" borderId="63" xfId="1" applyNumberFormat="1" applyFont="1" applyFill="1" applyBorder="1" applyAlignment="1">
      <alignment horizontal="right" vertical="center"/>
    </xf>
    <xf numFmtId="199" fontId="24" fillId="6" borderId="25" xfId="1" applyNumberFormat="1" applyFont="1" applyFill="1" applyBorder="1" applyAlignment="1">
      <alignment horizontal="right" vertical="center"/>
    </xf>
    <xf numFmtId="0" fontId="4" fillId="0" borderId="12" xfId="13" applyFont="1" applyFill="1" applyBorder="1" applyAlignment="1">
      <alignment horizontal="left" vertical="center" wrapText="1"/>
    </xf>
    <xf numFmtId="0" fontId="4" fillId="0" borderId="13" xfId="13" applyFont="1" applyFill="1" applyBorder="1" applyAlignment="1">
      <alignment horizontal="left" vertical="center" wrapText="1"/>
    </xf>
    <xf numFmtId="183" fontId="43" fillId="13" borderId="15" xfId="0" applyNumberFormat="1" applyFont="1" applyFill="1" applyBorder="1" applyAlignment="1" applyProtection="1">
      <alignment horizontal="center" vertical="center"/>
      <protection locked="0"/>
    </xf>
    <xf numFmtId="183" fontId="43" fillId="13" borderId="4" xfId="0" applyNumberFormat="1" applyFont="1" applyFill="1" applyBorder="1" applyAlignment="1" applyProtection="1">
      <alignment horizontal="center" vertical="center"/>
      <protection locked="0"/>
    </xf>
    <xf numFmtId="0" fontId="11" fillId="0" borderId="0" xfId="0" applyFont="1" applyFill="1" applyAlignment="1"/>
    <xf numFmtId="0" fontId="5" fillId="13" borderId="2" xfId="0" applyFont="1" applyFill="1" applyBorder="1" applyAlignment="1" applyProtection="1">
      <alignment horizontal="center" vertical="center"/>
      <protection locked="0"/>
    </xf>
    <xf numFmtId="0" fontId="5" fillId="13" borderId="3" xfId="0" applyFont="1" applyFill="1" applyBorder="1" applyAlignment="1" applyProtection="1">
      <alignment horizontal="center" vertical="center"/>
      <protection locked="0"/>
    </xf>
    <xf numFmtId="0" fontId="18" fillId="2" borderId="2" xfId="0" applyFont="1" applyFill="1" applyBorder="1" applyAlignment="1">
      <alignment horizontal="center" vertical="center" textRotation="255"/>
    </xf>
    <xf numFmtId="0" fontId="18" fillId="2" borderId="7" xfId="0" applyFont="1" applyFill="1" applyBorder="1" applyAlignment="1">
      <alignment horizontal="center" vertical="center" textRotation="255"/>
    </xf>
    <xf numFmtId="0" fontId="4" fillId="0" borderId="1" xfId="0" applyFont="1" applyFill="1" applyBorder="1" applyAlignment="1">
      <alignment horizontal="center" vertical="center" textRotation="255"/>
    </xf>
    <xf numFmtId="0" fontId="4" fillId="0" borderId="9" xfId="0" applyFont="1" applyFill="1" applyBorder="1" applyAlignment="1">
      <alignment horizontal="center" vertical="center" textRotation="255" wrapText="1"/>
    </xf>
    <xf numFmtId="0" fontId="4" fillId="0" borderId="10"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4" fillId="0" borderId="13" xfId="0" applyFont="1" applyFill="1" applyBorder="1" applyAlignment="1">
      <alignment horizontal="center" vertical="center" textRotation="255" wrapText="1"/>
    </xf>
    <xf numFmtId="0" fontId="35" fillId="0" borderId="15" xfId="4" applyFont="1" applyFill="1" applyBorder="1" applyAlignment="1">
      <alignment vertical="center" wrapText="1"/>
    </xf>
    <xf numFmtId="0" fontId="35" fillId="0" borderId="14" xfId="4" applyFont="1" applyFill="1" applyBorder="1" applyAlignment="1">
      <alignment vertical="center" wrapText="1"/>
    </xf>
    <xf numFmtId="0" fontId="35" fillId="0" borderId="4" xfId="4" applyFont="1" applyFill="1" applyBorder="1" applyAlignment="1">
      <alignment vertical="center" wrapText="1"/>
    </xf>
    <xf numFmtId="0" fontId="5" fillId="7" borderId="1" xfId="0" applyFont="1" applyFill="1" applyBorder="1">
      <alignment vertical="center"/>
    </xf>
    <xf numFmtId="0" fontId="35" fillId="2" borderId="3" xfId="0" applyFont="1" applyFill="1" applyBorder="1" applyAlignment="1">
      <alignment horizontal="center" vertical="center" shrinkToFit="1"/>
    </xf>
    <xf numFmtId="184" fontId="6" fillId="6" borderId="1" xfId="0" applyNumberFormat="1" applyFont="1" applyFill="1" applyBorder="1" applyAlignment="1">
      <alignment horizontal="left" vertical="center" wrapText="1" shrinkToFit="1"/>
    </xf>
    <xf numFmtId="184" fontId="6" fillId="6" borderId="1" xfId="0" applyNumberFormat="1" applyFont="1" applyFill="1" applyBorder="1" applyAlignment="1">
      <alignment horizontal="center" vertical="center" wrapText="1" shrinkToFit="1"/>
    </xf>
    <xf numFmtId="0" fontId="35" fillId="2" borderId="2" xfId="0" applyFont="1" applyFill="1" applyBorder="1" applyAlignment="1">
      <alignment horizontal="center" vertical="center"/>
    </xf>
    <xf numFmtId="0" fontId="4" fillId="0" borderId="9" xfId="13" applyFont="1" applyFill="1" applyBorder="1" applyAlignment="1">
      <alignment horizontal="left" vertical="center" wrapText="1"/>
    </xf>
    <xf numFmtId="0" fontId="4" fillId="0" borderId="6" xfId="13" applyFont="1" applyFill="1" applyBorder="1" applyAlignment="1">
      <alignment horizontal="left" vertical="center" wrapText="1"/>
    </xf>
    <xf numFmtId="0" fontId="4" fillId="0" borderId="10" xfId="13" applyFont="1" applyFill="1" applyBorder="1" applyAlignment="1">
      <alignment horizontal="left" vertical="center" wrapText="1"/>
    </xf>
    <xf numFmtId="0" fontId="4" fillId="0" borderId="5" xfId="13" applyFont="1" applyFill="1" applyBorder="1" applyAlignment="1">
      <alignment horizontal="left" vertical="center" wrapText="1"/>
    </xf>
    <xf numFmtId="38" fontId="4" fillId="13" borderId="9" xfId="1" applyFont="1" applyFill="1" applyBorder="1" applyAlignment="1" applyProtection="1">
      <alignment horizontal="center"/>
      <protection locked="0"/>
    </xf>
    <xf numFmtId="38" fontId="4" fillId="13" borderId="6" xfId="1" applyFont="1" applyFill="1" applyBorder="1" applyAlignment="1" applyProtection="1">
      <alignment horizontal="center"/>
      <protection locked="0"/>
    </xf>
    <xf numFmtId="38" fontId="4" fillId="13" borderId="5" xfId="1" applyFont="1" applyFill="1" applyBorder="1" applyAlignment="1" applyProtection="1">
      <alignment horizontal="center"/>
      <protection locked="0"/>
    </xf>
    <xf numFmtId="38" fontId="4" fillId="13" borderId="12" xfId="1" applyFont="1" applyFill="1" applyBorder="1" applyAlignment="1" applyProtection="1">
      <alignment horizontal="center"/>
      <protection locked="0"/>
    </xf>
    <xf numFmtId="0" fontId="4" fillId="13" borderId="116" xfId="0" applyFont="1" applyFill="1" applyBorder="1" applyAlignment="1" applyProtection="1">
      <alignment horizontal="right"/>
      <protection locked="0"/>
    </xf>
    <xf numFmtId="0" fontId="4" fillId="13" borderId="13" xfId="0" applyFont="1" applyFill="1" applyBorder="1" applyAlignment="1" applyProtection="1">
      <alignment horizontal="right"/>
      <protection locked="0"/>
    </xf>
    <xf numFmtId="0" fontId="14" fillId="13" borderId="0" xfId="0" applyFont="1" applyFill="1" applyAlignment="1" applyProtection="1">
      <alignment horizontal="right" vertical="center"/>
      <protection locked="0"/>
    </xf>
    <xf numFmtId="0" fontId="35" fillId="0" borderId="92" xfId="4" applyFont="1" applyFill="1" applyBorder="1">
      <alignment vertical="center"/>
    </xf>
    <xf numFmtId="0" fontId="35" fillId="0" borderId="85" xfId="4" applyFont="1" applyFill="1" applyBorder="1">
      <alignment vertical="center"/>
    </xf>
    <xf numFmtId="0" fontId="35" fillId="0" borderId="108" xfId="4" applyFont="1" applyFill="1" applyBorder="1">
      <alignment vertical="center"/>
    </xf>
    <xf numFmtId="0" fontId="35" fillId="0" borderId="86" xfId="4" applyFont="1" applyFill="1" applyBorder="1">
      <alignment vertical="center"/>
    </xf>
    <xf numFmtId="0" fontId="35" fillId="0" borderId="83" xfId="4" applyFont="1" applyFill="1" applyBorder="1">
      <alignment vertical="center"/>
    </xf>
    <xf numFmtId="0" fontId="35" fillId="0" borderId="88" xfId="4" applyFont="1" applyFill="1" applyBorder="1">
      <alignment vertical="center"/>
    </xf>
    <xf numFmtId="0" fontId="5" fillId="6" borderId="107" xfId="0" applyFont="1" applyFill="1" applyBorder="1" applyAlignment="1">
      <alignment horizontal="center" vertical="center"/>
    </xf>
    <xf numFmtId="0" fontId="5" fillId="6" borderId="82" xfId="0" applyFont="1" applyFill="1" applyBorder="1" applyAlignment="1">
      <alignment horizontal="center" vertical="center"/>
    </xf>
    <xf numFmtId="0" fontId="35" fillId="0" borderId="109" xfId="4" applyFont="1" applyFill="1" applyBorder="1">
      <alignment vertical="center"/>
    </xf>
    <xf numFmtId="0" fontId="35" fillId="0" borderId="87" xfId="4" applyFont="1" applyFill="1" applyBorder="1">
      <alignment vertical="center"/>
    </xf>
    <xf numFmtId="0" fontId="35" fillId="0" borderId="104" xfId="4" applyFont="1" applyFill="1" applyBorder="1">
      <alignment vertical="center"/>
    </xf>
    <xf numFmtId="0" fontId="35" fillId="0" borderId="90" xfId="4" applyFont="1" applyFill="1" applyBorder="1">
      <alignment vertical="center"/>
    </xf>
    <xf numFmtId="0" fontId="35" fillId="0" borderId="91" xfId="4" applyFont="1" applyFill="1" applyBorder="1">
      <alignment vertical="center"/>
    </xf>
    <xf numFmtId="0" fontId="35" fillId="0" borderId="92" xfId="4" applyFont="1" applyFill="1" applyBorder="1" applyAlignment="1">
      <alignment vertical="center" wrapText="1"/>
    </xf>
    <xf numFmtId="0" fontId="12" fillId="2" borderId="111" xfId="0" applyFont="1" applyFill="1" applyBorder="1" applyAlignment="1">
      <alignment horizontal="center" vertical="center" shrinkToFit="1"/>
    </xf>
    <xf numFmtId="0" fontId="12" fillId="2" borderId="112" xfId="0" applyFont="1" applyFill="1" applyBorder="1" applyAlignment="1">
      <alignment horizontal="center" vertical="center" shrinkToFit="1"/>
    </xf>
    <xf numFmtId="0" fontId="12" fillId="2" borderId="113" xfId="0" applyFont="1" applyFill="1" applyBorder="1" applyAlignment="1">
      <alignment horizontal="center" vertical="center" shrinkToFit="1"/>
    </xf>
    <xf numFmtId="0" fontId="4" fillId="2" borderId="112" xfId="0" applyFont="1" applyFill="1" applyBorder="1" applyAlignment="1">
      <alignment horizontal="center" vertical="center" shrinkToFit="1"/>
    </xf>
    <xf numFmtId="0" fontId="4" fillId="2" borderId="113" xfId="0" applyFont="1" applyFill="1" applyBorder="1" applyAlignment="1">
      <alignment horizontal="center" vertical="center" shrinkToFit="1"/>
    </xf>
    <xf numFmtId="0" fontId="4" fillId="0" borderId="9" xfId="13" applyFont="1" applyBorder="1" applyAlignment="1">
      <alignment horizontal="left" vertical="center" wrapText="1"/>
    </xf>
    <xf numFmtId="0" fontId="4" fillId="0" borderId="6" xfId="13" applyFont="1" applyBorder="1" applyAlignment="1">
      <alignment horizontal="left" vertical="center" wrapText="1"/>
    </xf>
    <xf numFmtId="0" fontId="4" fillId="0" borderId="116" xfId="13" applyFont="1" applyBorder="1" applyAlignment="1">
      <alignment horizontal="left" vertical="center" wrapText="1"/>
    </xf>
    <xf numFmtId="0" fontId="4" fillId="0" borderId="5" xfId="13" applyFont="1" applyBorder="1" applyAlignment="1">
      <alignment horizontal="left" vertical="center" wrapText="1"/>
    </xf>
    <xf numFmtId="0" fontId="4" fillId="0" borderId="12" xfId="13" applyFont="1" applyBorder="1" applyAlignment="1">
      <alignment horizontal="left" vertical="center" wrapText="1"/>
    </xf>
    <xf numFmtId="0" fontId="4" fillId="0" borderId="13" xfId="13" applyFont="1" applyBorder="1" applyAlignment="1">
      <alignment horizontal="left" vertical="center" wrapText="1"/>
    </xf>
    <xf numFmtId="0" fontId="5" fillId="13" borderId="117" xfId="0" applyFont="1" applyFill="1" applyBorder="1" applyAlignment="1" applyProtection="1">
      <alignment horizontal="center" vertical="center"/>
      <protection locked="0"/>
    </xf>
    <xf numFmtId="0" fontId="5" fillId="13" borderId="107" xfId="0" applyFont="1" applyFill="1" applyBorder="1" applyAlignment="1" applyProtection="1">
      <alignment horizontal="center" vertical="center"/>
      <protection locked="0"/>
    </xf>
    <xf numFmtId="0" fontId="5" fillId="13" borderId="82" xfId="0" applyFont="1" applyFill="1" applyBorder="1" applyAlignment="1" applyProtection="1">
      <alignment horizontal="center" vertical="center"/>
      <protection locked="0"/>
    </xf>
    <xf numFmtId="184" fontId="4" fillId="6" borderId="89" xfId="0" applyNumberFormat="1" applyFont="1" applyFill="1" applyBorder="1" applyAlignment="1">
      <alignment vertical="center" wrapText="1"/>
    </xf>
    <xf numFmtId="184" fontId="4" fillId="6" borderId="90" xfId="0" applyNumberFormat="1" applyFont="1" applyFill="1" applyBorder="1" applyAlignment="1">
      <alignment vertical="center" wrapText="1"/>
    </xf>
    <xf numFmtId="184" fontId="4" fillId="6" borderId="91" xfId="0" applyNumberFormat="1" applyFont="1" applyFill="1" applyBorder="1" applyAlignment="1">
      <alignment vertical="center" wrapText="1"/>
    </xf>
    <xf numFmtId="0" fontId="4" fillId="0" borderId="104" xfId="0" quotePrefix="1" applyFont="1" applyFill="1" applyBorder="1" applyAlignment="1">
      <alignment vertical="center"/>
    </xf>
    <xf numFmtId="0" fontId="4" fillId="0" borderId="90" xfId="0" quotePrefix="1" applyFont="1" applyFill="1" applyBorder="1" applyAlignment="1">
      <alignment vertical="center"/>
    </xf>
    <xf numFmtId="0" fontId="4" fillId="0" borderId="105" xfId="0" quotePrefix="1" applyFont="1" applyFill="1" applyBorder="1" applyAlignment="1">
      <alignment vertical="center"/>
    </xf>
    <xf numFmtId="0" fontId="4" fillId="0" borderId="106" xfId="0" applyFont="1" applyFill="1" applyBorder="1" applyAlignment="1">
      <alignment vertical="center" wrapText="1"/>
    </xf>
    <xf numFmtId="0" fontId="4" fillId="0" borderId="99" xfId="0" applyFont="1" applyFill="1" applyBorder="1" applyAlignment="1">
      <alignment vertical="center" wrapText="1"/>
    </xf>
    <xf numFmtId="0" fontId="4" fillId="0" borderId="11" xfId="0" applyFont="1" applyFill="1" applyBorder="1" applyAlignment="1">
      <alignment horizontal="center" vertical="center" textRotation="255" wrapText="1"/>
    </xf>
    <xf numFmtId="0" fontId="4" fillId="0" borderId="8" xfId="0" applyFont="1" applyFill="1" applyBorder="1" applyAlignment="1">
      <alignment horizontal="center" vertical="center" textRotation="255" wrapText="1"/>
    </xf>
    <xf numFmtId="0" fontId="5" fillId="0" borderId="12" xfId="13" applyFont="1" applyFill="1" applyBorder="1" applyAlignment="1" applyProtection="1">
      <alignment horizontal="center" vertical="center"/>
    </xf>
    <xf numFmtId="31" fontId="5" fillId="13" borderId="12" xfId="13" applyNumberFormat="1" applyFont="1" applyFill="1" applyBorder="1" applyAlignment="1" applyProtection="1">
      <alignment horizontal="center" vertical="center"/>
      <protection locked="0"/>
    </xf>
    <xf numFmtId="0" fontId="31" fillId="6" borderId="0" xfId="0" applyFont="1" applyFill="1" applyBorder="1" applyAlignment="1">
      <alignment horizontal="left" vertical="center"/>
    </xf>
    <xf numFmtId="0" fontId="14" fillId="6" borderId="0" xfId="0" applyFont="1" applyFill="1" applyBorder="1" applyAlignment="1">
      <alignment horizontal="left" vertical="center"/>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97"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99" xfId="0" applyFont="1" applyFill="1" applyBorder="1" applyAlignment="1">
      <alignment horizontal="center" vertical="center" wrapText="1"/>
    </xf>
    <xf numFmtId="0" fontId="6" fillId="2" borderId="79" xfId="0" applyFont="1" applyFill="1" applyBorder="1" applyAlignment="1">
      <alignment vertical="center" textRotation="255" wrapText="1"/>
    </xf>
    <xf numFmtId="0" fontId="6" fillId="2" borderId="98" xfId="0" applyFont="1" applyFill="1" applyBorder="1" applyAlignment="1">
      <alignment vertical="center" textRotation="255" wrapText="1"/>
    </xf>
    <xf numFmtId="0" fontId="6" fillId="2" borderId="86" xfId="0" applyFont="1" applyFill="1" applyBorder="1" applyAlignment="1">
      <alignment vertical="center" textRotation="255" wrapText="1"/>
    </xf>
    <xf numFmtId="0" fontId="6" fillId="2" borderId="88" xfId="0" applyFont="1" applyFill="1" applyBorder="1" applyAlignment="1">
      <alignment vertical="center" textRotation="255" wrapText="1"/>
    </xf>
    <xf numFmtId="0" fontId="35" fillId="0" borderId="100" xfId="4" applyFont="1" applyFill="1" applyBorder="1">
      <alignment vertical="center"/>
    </xf>
    <xf numFmtId="0" fontId="5" fillId="13" borderId="15" xfId="0" applyFont="1" applyFill="1" applyBorder="1" applyAlignment="1" applyProtection="1">
      <alignment horizontal="center" vertical="center"/>
      <protection locked="0"/>
    </xf>
    <xf numFmtId="0" fontId="5" fillId="13" borderId="14" xfId="0" applyFont="1" applyFill="1" applyBorder="1" applyAlignment="1" applyProtection="1">
      <alignment horizontal="center" vertical="center"/>
      <protection locked="0"/>
    </xf>
    <xf numFmtId="0" fontId="5" fillId="13" borderId="4" xfId="0" applyFont="1" applyFill="1" applyBorder="1" applyAlignment="1" applyProtection="1">
      <alignment horizontal="center" vertical="center"/>
      <protection locked="0"/>
    </xf>
    <xf numFmtId="0" fontId="21" fillId="13" borderId="9" xfId="0" applyFont="1" applyFill="1" applyBorder="1" applyAlignment="1" applyProtection="1">
      <alignment vertical="center" wrapText="1"/>
      <protection locked="0"/>
    </xf>
    <xf numFmtId="0" fontId="61" fillId="0" borderId="30" xfId="4" applyFont="1" applyBorder="1" applyAlignment="1">
      <alignment horizontal="center" vertical="center" shrinkToFit="1"/>
    </xf>
    <xf numFmtId="0" fontId="61" fillId="0" borderId="29" xfId="4" applyFont="1" applyBorder="1" applyAlignment="1">
      <alignment horizontal="center" vertical="center" shrinkToFit="1"/>
    </xf>
    <xf numFmtId="0" fontId="61" fillId="0" borderId="144" xfId="4" applyFont="1" applyBorder="1" applyAlignment="1">
      <alignment horizontal="center" vertical="center" shrinkToFit="1"/>
    </xf>
    <xf numFmtId="0" fontId="61" fillId="14" borderId="141" xfId="4" applyFont="1" applyFill="1" applyBorder="1" applyAlignment="1">
      <alignment horizontal="center" vertical="center" shrinkToFit="1"/>
    </xf>
    <xf numFmtId="0" fontId="61" fillId="14" borderId="142" xfId="4" applyFont="1" applyFill="1" applyBorder="1" applyAlignment="1">
      <alignment horizontal="center" vertical="center" shrinkToFit="1"/>
    </xf>
    <xf numFmtId="0" fontId="61" fillId="16" borderId="148" xfId="4" applyFont="1" applyFill="1" applyBorder="1" applyAlignment="1">
      <alignment horizontal="center" vertical="center" shrinkToFit="1"/>
    </xf>
    <xf numFmtId="0" fontId="61" fillId="16" borderId="149" xfId="4" applyFont="1" applyFill="1" applyBorder="1" applyAlignment="1">
      <alignment horizontal="center" vertical="center" shrinkToFit="1"/>
    </xf>
    <xf numFmtId="0" fontId="61" fillId="0" borderId="49" xfId="4" applyFont="1" applyBorder="1" applyAlignment="1">
      <alignment horizontal="center" vertical="center" shrinkToFit="1"/>
    </xf>
    <xf numFmtId="0" fontId="61" fillId="0" borderId="150" xfId="4" applyFont="1" applyBorder="1" applyAlignment="1">
      <alignment horizontal="center" vertical="center" shrinkToFit="1"/>
    </xf>
    <xf numFmtId="0" fontId="61" fillId="15" borderId="150" xfId="4" applyFont="1" applyFill="1" applyBorder="1" applyAlignment="1">
      <alignment horizontal="center" vertical="center" shrinkToFit="1"/>
    </xf>
    <xf numFmtId="0" fontId="61" fillId="15" borderId="29" xfId="4" applyFont="1" applyFill="1" applyBorder="1" applyAlignment="1">
      <alignment horizontal="center" vertical="center" shrinkToFit="1"/>
    </xf>
    <xf numFmtId="0" fontId="62" fillId="15" borderId="151" xfId="4" applyFont="1" applyFill="1" applyBorder="1" applyAlignment="1">
      <alignment horizontal="center" vertical="center" wrapText="1" shrinkToFit="1"/>
    </xf>
    <xf numFmtId="0" fontId="62" fillId="15" borderId="7" xfId="4" applyFont="1" applyFill="1" applyBorder="1" applyAlignment="1">
      <alignment horizontal="center" vertical="center" wrapText="1" shrinkToFit="1"/>
    </xf>
    <xf numFmtId="0" fontId="62" fillId="0" borderId="117" xfId="4" applyFont="1" applyBorder="1" applyAlignment="1">
      <alignment horizontal="center" vertical="center" wrapText="1" shrinkToFit="1"/>
    </xf>
    <xf numFmtId="0" fontId="62" fillId="0" borderId="7" xfId="4" applyFont="1" applyBorder="1" applyAlignment="1">
      <alignment horizontal="center" vertical="center" wrapText="1" shrinkToFit="1"/>
    </xf>
    <xf numFmtId="0" fontId="62" fillId="0" borderId="3" xfId="4" applyFont="1" applyBorder="1" applyAlignment="1">
      <alignment horizontal="center" vertical="center" wrapText="1" shrinkToFit="1"/>
    </xf>
    <xf numFmtId="0" fontId="59" fillId="0" borderId="0" xfId="4" applyFont="1" applyAlignment="1">
      <alignment horizontal="center" vertical="center"/>
    </xf>
    <xf numFmtId="0" fontId="61" fillId="15" borderId="30" xfId="4" applyFont="1" applyFill="1" applyBorder="1" applyAlignment="1">
      <alignment horizontal="center" vertical="center" shrinkToFit="1"/>
    </xf>
    <xf numFmtId="0" fontId="61" fillId="15" borderId="144" xfId="4" applyFont="1" applyFill="1" applyBorder="1" applyAlignment="1">
      <alignment horizontal="center" vertical="center" shrinkToFit="1"/>
    </xf>
    <xf numFmtId="0" fontId="45" fillId="5" borderId="12" xfId="0" applyFont="1" applyFill="1" applyBorder="1" applyAlignment="1">
      <alignment horizontal="center" vertical="center"/>
    </xf>
    <xf numFmtId="0" fontId="26" fillId="10" borderId="132" xfId="0" applyFont="1" applyFill="1" applyBorder="1" applyAlignment="1">
      <alignment vertical="center" wrapText="1"/>
    </xf>
    <xf numFmtId="0" fontId="26" fillId="10" borderId="47" xfId="0" applyFont="1" applyFill="1" applyBorder="1" applyAlignment="1">
      <alignment vertical="center" wrapText="1"/>
    </xf>
    <xf numFmtId="0" fontId="45" fillId="0" borderId="8" xfId="0" applyFont="1" applyBorder="1" applyAlignment="1">
      <alignment vertical="center" wrapText="1"/>
    </xf>
    <xf numFmtId="0" fontId="45" fillId="0" borderId="11" xfId="0" applyFont="1" applyBorder="1" applyAlignment="1">
      <alignment horizontal="left" vertical="center" indent="1"/>
    </xf>
    <xf numFmtId="0" fontId="45" fillId="0" borderId="0" xfId="0" applyFont="1" applyBorder="1" applyAlignment="1">
      <alignment horizontal="left" vertical="center" indent="1"/>
    </xf>
    <xf numFmtId="0" fontId="45" fillId="0" borderId="8" xfId="0" applyFont="1" applyBorder="1" applyAlignment="1">
      <alignment horizontal="left" vertical="center" indent="1"/>
    </xf>
    <xf numFmtId="0" fontId="50" fillId="0" borderId="11" xfId="0" applyFont="1" applyBorder="1" applyAlignment="1">
      <alignment horizontal="left" vertical="center" indent="2"/>
    </xf>
    <xf numFmtId="0" fontId="50" fillId="0" borderId="0" xfId="0" applyFont="1" applyBorder="1" applyAlignment="1">
      <alignment horizontal="left" vertical="center" indent="2"/>
    </xf>
    <xf numFmtId="0" fontId="50" fillId="0" borderId="8" xfId="0" applyFont="1" applyBorder="1" applyAlignment="1">
      <alignment horizontal="left" vertical="center" indent="2"/>
    </xf>
    <xf numFmtId="0" fontId="46" fillId="10" borderId="94" xfId="4" applyFont="1" applyFill="1" applyBorder="1" applyAlignment="1">
      <alignment horizontal="center" vertical="center"/>
    </xf>
    <xf numFmtId="0" fontId="46" fillId="10" borderId="95" xfId="4" applyFont="1" applyFill="1" applyBorder="1" applyAlignment="1">
      <alignment horizontal="center" vertical="center"/>
    </xf>
    <xf numFmtId="0" fontId="46" fillId="10" borderId="103" xfId="4" applyFont="1" applyFill="1" applyBorder="1" applyAlignment="1">
      <alignment horizontal="center" vertical="center"/>
    </xf>
    <xf numFmtId="0" fontId="50" fillId="0" borderId="11" xfId="0" applyFont="1" applyBorder="1">
      <alignment vertical="center"/>
    </xf>
    <xf numFmtId="0" fontId="50" fillId="0" borderId="0" xfId="0" applyFont="1" applyBorder="1">
      <alignment vertical="center"/>
    </xf>
    <xf numFmtId="0" fontId="50" fillId="0" borderId="8" xfId="0" applyFont="1" applyBorder="1">
      <alignment vertical="center"/>
    </xf>
    <xf numFmtId="0" fontId="45" fillId="0" borderId="11" xfId="0" applyFont="1" applyBorder="1">
      <alignment vertical="center"/>
    </xf>
    <xf numFmtId="0" fontId="45" fillId="0" borderId="0" xfId="0" applyFont="1" applyBorder="1">
      <alignment vertical="center"/>
    </xf>
    <xf numFmtId="0" fontId="45" fillId="0" borderId="8" xfId="0" applyFont="1" applyBorder="1">
      <alignment vertical="center"/>
    </xf>
    <xf numFmtId="0" fontId="46" fillId="9" borderId="114" xfId="4" applyFont="1" applyFill="1" applyBorder="1" applyAlignment="1">
      <alignment horizontal="center" vertical="center"/>
    </xf>
    <xf numFmtId="0" fontId="46" fillId="9" borderId="115" xfId="4" applyFont="1" applyFill="1" applyBorder="1" applyAlignment="1">
      <alignment horizontal="center" vertical="center"/>
    </xf>
  </cellXfs>
  <cellStyles count="18">
    <cellStyle name="桁区切り" xfId="1" builtinId="6"/>
    <cellStyle name="桁区切り 2" xfId="2" xr:uid="{00000000-0005-0000-0000-000001000000}"/>
    <cellStyle name="桁区切り 2 2" xfId="15" xr:uid="{00000000-0005-0000-0000-000002000000}"/>
    <cellStyle name="桁区切り 3" xfId="17" xr:uid="{00000000-0005-0000-0000-000003000000}"/>
    <cellStyle name="標準" xfId="0" builtinId="0"/>
    <cellStyle name="標準 11" xfId="3" xr:uid="{00000000-0005-0000-0000-000005000000}"/>
    <cellStyle name="標準 2" xfId="4" xr:uid="{00000000-0005-0000-0000-000006000000}"/>
    <cellStyle name="標準 2 2" xfId="5" xr:uid="{00000000-0005-0000-0000-000007000000}"/>
    <cellStyle name="標準 2 4" xfId="6" xr:uid="{00000000-0005-0000-0000-000008000000}"/>
    <cellStyle name="標準 3" xfId="7" xr:uid="{00000000-0005-0000-0000-000009000000}"/>
    <cellStyle name="標準 3 2" xfId="8" xr:uid="{00000000-0005-0000-0000-00000A000000}"/>
    <cellStyle name="標準 3 2 2" xfId="9" xr:uid="{00000000-0005-0000-0000-00000B000000}"/>
    <cellStyle name="標準 3 3" xfId="14" xr:uid="{00000000-0005-0000-0000-00000C000000}"/>
    <cellStyle name="標準 4" xfId="10" xr:uid="{00000000-0005-0000-0000-00000D000000}"/>
    <cellStyle name="標準 5" xfId="16" xr:uid="{00000000-0005-0000-0000-00000E000000}"/>
    <cellStyle name="標準 7" xfId="11" xr:uid="{00000000-0005-0000-0000-00000F000000}"/>
    <cellStyle name="標準 8" xfId="12" xr:uid="{00000000-0005-0000-0000-000010000000}"/>
    <cellStyle name="標準_⑤参考様式11,12号別紙(収支実績報告書（支援交付金））" xfId="13" xr:uid="{00000000-0005-0000-0000-000011000000}"/>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11</xdr:col>
      <xdr:colOff>114299</xdr:colOff>
      <xdr:row>20</xdr:row>
      <xdr:rowOff>400050</xdr:rowOff>
    </xdr:from>
    <xdr:to>
      <xdr:col>14</xdr:col>
      <xdr:colOff>57149</xdr:colOff>
      <xdr:row>21</xdr:row>
      <xdr:rowOff>19049</xdr:rowOff>
    </xdr:to>
    <xdr:sp macro="" textlink="">
      <xdr:nvSpPr>
        <xdr:cNvPr id="2" name="テキスト ボックス 1">
          <a:extLst>
            <a:ext uri="{FF2B5EF4-FFF2-40B4-BE49-F238E27FC236}">
              <a16:creationId xmlns:a16="http://schemas.microsoft.com/office/drawing/2014/main" id="{6A492707-7216-4B91-ABDD-FC5560FC3DFA}"/>
            </a:ext>
          </a:extLst>
        </xdr:cNvPr>
        <xdr:cNvSpPr txBox="1"/>
      </xdr:nvSpPr>
      <xdr:spPr>
        <a:xfrm>
          <a:off x="5000624" y="9115425"/>
          <a:ext cx="1343025" cy="476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省　略</a:t>
          </a:r>
        </a:p>
      </xdr:txBody>
    </xdr:sp>
    <xdr:clientData/>
  </xdr:twoCellAnchor>
  <xdr:twoCellAnchor>
    <xdr:from>
      <xdr:col>11</xdr:col>
      <xdr:colOff>114299</xdr:colOff>
      <xdr:row>24</xdr:row>
      <xdr:rowOff>409575</xdr:rowOff>
    </xdr:from>
    <xdr:to>
      <xdr:col>14</xdr:col>
      <xdr:colOff>57149</xdr:colOff>
      <xdr:row>25</xdr:row>
      <xdr:rowOff>28574</xdr:rowOff>
    </xdr:to>
    <xdr:sp macro="" textlink="">
      <xdr:nvSpPr>
        <xdr:cNvPr id="4" name="テキスト ボックス 3">
          <a:extLst>
            <a:ext uri="{FF2B5EF4-FFF2-40B4-BE49-F238E27FC236}">
              <a16:creationId xmlns:a16="http://schemas.microsoft.com/office/drawing/2014/main" id="{BE89BA57-09FE-4674-82CC-A64CA7C947DF}"/>
            </a:ext>
          </a:extLst>
        </xdr:cNvPr>
        <xdr:cNvSpPr txBox="1"/>
      </xdr:nvSpPr>
      <xdr:spPr>
        <a:xfrm>
          <a:off x="5000624" y="13735050"/>
          <a:ext cx="1343025" cy="95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省　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114299</xdr:colOff>
      <xdr:row>20</xdr:row>
      <xdr:rowOff>400050</xdr:rowOff>
    </xdr:from>
    <xdr:to>
      <xdr:col>14</xdr:col>
      <xdr:colOff>57149</xdr:colOff>
      <xdr:row>21</xdr:row>
      <xdr:rowOff>19049</xdr:rowOff>
    </xdr:to>
    <xdr:sp macro="" textlink="">
      <xdr:nvSpPr>
        <xdr:cNvPr id="2" name="テキスト ボックス 1">
          <a:extLst>
            <a:ext uri="{FF2B5EF4-FFF2-40B4-BE49-F238E27FC236}">
              <a16:creationId xmlns:a16="http://schemas.microsoft.com/office/drawing/2014/main" id="{E1A12AD6-719B-4B53-9997-64816CA1AFC1}"/>
            </a:ext>
          </a:extLst>
        </xdr:cNvPr>
        <xdr:cNvSpPr txBox="1"/>
      </xdr:nvSpPr>
      <xdr:spPr>
        <a:xfrm>
          <a:off x="5000624" y="9115425"/>
          <a:ext cx="1343025" cy="95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省　略</a:t>
          </a:r>
        </a:p>
      </xdr:txBody>
    </xdr:sp>
    <xdr:clientData/>
  </xdr:twoCellAnchor>
  <xdr:twoCellAnchor>
    <xdr:from>
      <xdr:col>11</xdr:col>
      <xdr:colOff>114299</xdr:colOff>
      <xdr:row>24</xdr:row>
      <xdr:rowOff>409575</xdr:rowOff>
    </xdr:from>
    <xdr:to>
      <xdr:col>14</xdr:col>
      <xdr:colOff>57149</xdr:colOff>
      <xdr:row>25</xdr:row>
      <xdr:rowOff>28574</xdr:rowOff>
    </xdr:to>
    <xdr:sp macro="" textlink="">
      <xdr:nvSpPr>
        <xdr:cNvPr id="3" name="テキスト ボックス 2">
          <a:extLst>
            <a:ext uri="{FF2B5EF4-FFF2-40B4-BE49-F238E27FC236}">
              <a16:creationId xmlns:a16="http://schemas.microsoft.com/office/drawing/2014/main" id="{7DA9C3C9-F79E-45B8-ABAE-45F1A8C89CDF}"/>
            </a:ext>
          </a:extLst>
        </xdr:cNvPr>
        <xdr:cNvSpPr txBox="1"/>
      </xdr:nvSpPr>
      <xdr:spPr>
        <a:xfrm>
          <a:off x="5000624" y="11029950"/>
          <a:ext cx="1343025" cy="95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省　略</a:t>
          </a:r>
        </a:p>
      </xdr:txBody>
    </xdr:sp>
    <xdr:clientData/>
  </xdr:twoCellAnchor>
  <xdr:twoCellAnchor>
    <xdr:from>
      <xdr:col>4</xdr:col>
      <xdr:colOff>353785</xdr:colOff>
      <xdr:row>2</xdr:row>
      <xdr:rowOff>204107</xdr:rowOff>
    </xdr:from>
    <xdr:to>
      <xdr:col>15</xdr:col>
      <xdr:colOff>0</xdr:colOff>
      <xdr:row>4</xdr:row>
      <xdr:rowOff>217714</xdr:rowOff>
    </xdr:to>
    <xdr:sp macro="" textlink="">
      <xdr:nvSpPr>
        <xdr:cNvPr id="4" name="テキスト ボックス 3">
          <a:extLst>
            <a:ext uri="{FF2B5EF4-FFF2-40B4-BE49-F238E27FC236}">
              <a16:creationId xmlns:a16="http://schemas.microsoft.com/office/drawing/2014/main" id="{92C36849-F951-DC61-F6C1-394A5A4208A8}"/>
            </a:ext>
          </a:extLst>
        </xdr:cNvPr>
        <xdr:cNvSpPr txBox="1"/>
      </xdr:nvSpPr>
      <xdr:spPr>
        <a:xfrm>
          <a:off x="2313214" y="843643"/>
          <a:ext cx="4925786" cy="993321"/>
        </a:xfrm>
        <a:prstGeom prst="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800" b="1"/>
            <a:t>記　入　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330200</xdr:colOff>
      <xdr:row>59</xdr:row>
      <xdr:rowOff>139700</xdr:rowOff>
    </xdr:from>
    <xdr:to>
      <xdr:col>6</xdr:col>
      <xdr:colOff>3873500</xdr:colOff>
      <xdr:row>61</xdr:row>
      <xdr:rowOff>228600</xdr:rowOff>
    </xdr:to>
    <xdr:sp macro="" textlink="">
      <xdr:nvSpPr>
        <xdr:cNvPr id="2" name="正方形/長方形 1">
          <a:extLst>
            <a:ext uri="{FF2B5EF4-FFF2-40B4-BE49-F238E27FC236}">
              <a16:creationId xmlns:a16="http://schemas.microsoft.com/office/drawing/2014/main" id="{ACB54ACC-8E92-4F7D-B75A-B5B6EC1A0F21}"/>
            </a:ext>
          </a:extLst>
        </xdr:cNvPr>
        <xdr:cNvSpPr/>
      </xdr:nvSpPr>
      <xdr:spPr>
        <a:xfrm>
          <a:off x="6769100" y="18637250"/>
          <a:ext cx="4705350" cy="717550"/>
        </a:xfrm>
        <a:prstGeom prst="rect">
          <a:avLst/>
        </a:prstGeom>
        <a:no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33145</xdr:colOff>
      <xdr:row>81</xdr:row>
      <xdr:rowOff>121867</xdr:rowOff>
    </xdr:from>
    <xdr:to>
      <xdr:col>15</xdr:col>
      <xdr:colOff>635000</xdr:colOff>
      <xdr:row>84</xdr:row>
      <xdr:rowOff>121227</xdr:rowOff>
    </xdr:to>
    <xdr:sp macro="" textlink="">
      <xdr:nvSpPr>
        <xdr:cNvPr id="2" name="テキスト ボックス 1">
          <a:extLst>
            <a:ext uri="{FF2B5EF4-FFF2-40B4-BE49-F238E27FC236}">
              <a16:creationId xmlns:a16="http://schemas.microsoft.com/office/drawing/2014/main" id="{00000000-0008-0000-1600-000002000000}"/>
            </a:ext>
          </a:extLst>
        </xdr:cNvPr>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64</xdr:row>
      <xdr:rowOff>116632</xdr:rowOff>
    </xdr:from>
    <xdr:to>
      <xdr:col>16</xdr:col>
      <xdr:colOff>3217118</xdr:colOff>
      <xdr:row>69</xdr:row>
      <xdr:rowOff>0</xdr:rowOff>
    </xdr:to>
    <xdr:sp macro="" textlink="">
      <xdr:nvSpPr>
        <xdr:cNvPr id="3" name="テキスト ボックス 2">
          <a:extLst>
            <a:ext uri="{FF2B5EF4-FFF2-40B4-BE49-F238E27FC236}">
              <a16:creationId xmlns:a16="http://schemas.microsoft.com/office/drawing/2014/main" id="{00000000-0008-0000-1600-000003000000}"/>
            </a:ext>
          </a:extLst>
        </xdr:cNvPr>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1600-000004000000}"/>
            </a:ext>
          </a:extLst>
        </xdr:cNvPr>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73</xdr:row>
      <xdr:rowOff>78278</xdr:rowOff>
    </xdr:from>
    <xdr:to>
      <xdr:col>18</xdr:col>
      <xdr:colOff>2304435</xdr:colOff>
      <xdr:row>78</xdr:row>
      <xdr:rowOff>51209</xdr:rowOff>
    </xdr:to>
    <xdr:sp macro="" textlink="">
      <xdr:nvSpPr>
        <xdr:cNvPr id="5" name="テキスト ボックス 4">
          <a:extLst>
            <a:ext uri="{FF2B5EF4-FFF2-40B4-BE49-F238E27FC236}">
              <a16:creationId xmlns:a16="http://schemas.microsoft.com/office/drawing/2014/main" id="{00000000-0008-0000-1600-000005000000}"/>
            </a:ext>
          </a:extLst>
        </xdr:cNvPr>
        <xdr:cNvSpPr txBox="1"/>
      </xdr:nvSpPr>
      <xdr:spPr>
        <a:xfrm>
          <a:off x="25641626" y="15277310"/>
          <a:ext cx="2226680" cy="9971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76113</xdr:colOff>
      <xdr:row>2</xdr:row>
      <xdr:rowOff>194360</xdr:rowOff>
    </xdr:from>
    <xdr:to>
      <xdr:col>16</xdr:col>
      <xdr:colOff>2746201</xdr:colOff>
      <xdr:row>9</xdr:row>
      <xdr:rowOff>40454</xdr:rowOff>
    </xdr:to>
    <xdr:sp macro="" textlink="">
      <xdr:nvSpPr>
        <xdr:cNvPr id="6" name="テキスト ボックス 5">
          <a:extLst>
            <a:ext uri="{FF2B5EF4-FFF2-40B4-BE49-F238E27FC236}">
              <a16:creationId xmlns:a16="http://schemas.microsoft.com/office/drawing/2014/main" id="{00000000-0008-0000-1600-000006000000}"/>
            </a:ext>
          </a:extLst>
        </xdr:cNvPr>
        <xdr:cNvSpPr txBox="1"/>
      </xdr:nvSpPr>
      <xdr:spPr>
        <a:xfrm>
          <a:off x="12099700" y="1146860"/>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1600-000007000000}"/>
            </a:ext>
          </a:extLst>
        </xdr:cNvPr>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X51"/>
  <sheetViews>
    <sheetView view="pageBreakPreview" topLeftCell="A52" zoomScaleNormal="100" zoomScaleSheetLayoutView="100" workbookViewId="0">
      <selection sqref="A1:XFD51"/>
    </sheetView>
  </sheetViews>
  <sheetFormatPr defaultColWidth="9" defaultRowHeight="18.75" x14ac:dyDescent="0.15"/>
  <cols>
    <col min="1" max="2" width="2.75" style="182" customWidth="1"/>
    <col min="3" max="3" width="13" style="182" customWidth="1"/>
    <col min="4" max="4" width="13.75" style="182" customWidth="1"/>
    <col min="5" max="5" width="54.25" style="182" customWidth="1"/>
    <col min="6" max="6" width="2.625" style="182" customWidth="1"/>
    <col min="7" max="7" width="5.75" style="182" customWidth="1"/>
    <col min="8" max="16384" width="9" style="182"/>
  </cols>
  <sheetData>
    <row r="1" spans="1:258" ht="24" hidden="1" customHeight="1" thickBot="1" x14ac:dyDescent="0.2">
      <c r="A1" s="187" t="s">
        <v>202</v>
      </c>
      <c r="B1" s="187"/>
      <c r="C1" s="187"/>
      <c r="D1" s="188"/>
      <c r="E1" s="188"/>
      <c r="F1" s="188"/>
    </row>
    <row r="2" spans="1:258" ht="21" hidden="1" customHeight="1" x14ac:dyDescent="0.15">
      <c r="B2" s="192" t="s">
        <v>203</v>
      </c>
      <c r="C2" s="193"/>
      <c r="D2" s="358" t="s">
        <v>558</v>
      </c>
      <c r="E2" s="185" t="s">
        <v>207</v>
      </c>
    </row>
    <row r="3" spans="1:258" ht="21" hidden="1" customHeight="1" x14ac:dyDescent="0.15">
      <c r="B3" s="194" t="s">
        <v>204</v>
      </c>
      <c r="C3" s="195"/>
      <c r="D3" s="359"/>
      <c r="E3" s="186" t="s">
        <v>208</v>
      </c>
    </row>
    <row r="4" spans="1:258" ht="21" hidden="1" customHeight="1" x14ac:dyDescent="0.15">
      <c r="B4" s="194" t="s">
        <v>72</v>
      </c>
      <c r="C4" s="195"/>
      <c r="D4" s="510"/>
      <c r="E4" s="511"/>
    </row>
    <row r="5" spans="1:258" ht="21" hidden="1" customHeight="1" x14ac:dyDescent="0.15">
      <c r="B5" s="194" t="s">
        <v>205</v>
      </c>
      <c r="C5" s="195"/>
      <c r="D5" s="360"/>
      <c r="E5" s="133"/>
    </row>
    <row r="6" spans="1:258" ht="21" hidden="1" customHeight="1" thickBot="1" x14ac:dyDescent="0.2">
      <c r="B6" s="196" t="s">
        <v>206</v>
      </c>
      <c r="C6" s="197"/>
      <c r="D6" s="512"/>
      <c r="E6" s="513"/>
    </row>
    <row r="7" spans="1:258" ht="6.75" hidden="1" customHeight="1" x14ac:dyDescent="0.15">
      <c r="A7" s="190"/>
      <c r="B7" s="190"/>
      <c r="C7" s="190"/>
      <c r="D7" s="190"/>
      <c r="E7" s="190"/>
    </row>
    <row r="8" spans="1:258" ht="24" hidden="1" customHeight="1" x14ac:dyDescent="0.15">
      <c r="A8" s="199" t="s">
        <v>227</v>
      </c>
      <c r="B8" s="200"/>
      <c r="C8" s="200"/>
      <c r="D8" s="200"/>
      <c r="E8" s="200"/>
      <c r="F8" s="200"/>
    </row>
    <row r="9" spans="1:258" ht="18" hidden="1" customHeight="1" x14ac:dyDescent="0.15">
      <c r="A9" s="190"/>
      <c r="B9" s="507" t="s">
        <v>372</v>
      </c>
      <c r="C9" s="507"/>
      <c r="D9" s="507"/>
      <c r="E9" s="507"/>
      <c r="F9" s="190"/>
    </row>
    <row r="10" spans="1:258" ht="34.5" hidden="1" customHeight="1" x14ac:dyDescent="0.15">
      <c r="A10" s="190"/>
      <c r="B10" s="507" t="s">
        <v>198</v>
      </c>
      <c r="C10" s="507"/>
      <c r="D10" s="507"/>
      <c r="E10" s="507"/>
      <c r="F10" s="190"/>
    </row>
    <row r="11" spans="1:258" ht="18" hidden="1" customHeight="1" x14ac:dyDescent="0.15">
      <c r="A11" s="190"/>
      <c r="B11" s="508" t="s">
        <v>439</v>
      </c>
      <c r="C11" s="508"/>
      <c r="D11" s="508"/>
      <c r="E11" s="508"/>
      <c r="F11" s="190"/>
    </row>
    <row r="12" spans="1:258" ht="34.5" hidden="1" customHeight="1" x14ac:dyDescent="0.15">
      <c r="A12" s="190"/>
      <c r="B12" s="509" t="s">
        <v>373</v>
      </c>
      <c r="C12" s="509"/>
      <c r="D12" s="509"/>
      <c r="E12" s="509"/>
      <c r="F12" s="201"/>
      <c r="G12" s="191"/>
      <c r="H12" s="191"/>
      <c r="I12" s="514"/>
      <c r="J12" s="514"/>
      <c r="K12" s="514"/>
      <c r="L12" s="514"/>
      <c r="M12" s="514"/>
      <c r="N12" s="514"/>
      <c r="O12" s="514"/>
      <c r="P12" s="514"/>
      <c r="Q12" s="514"/>
      <c r="R12" s="514"/>
      <c r="S12" s="514"/>
      <c r="T12" s="514"/>
      <c r="U12" s="514"/>
      <c r="V12" s="514"/>
      <c r="W12" s="514"/>
      <c r="X12" s="514"/>
      <c r="Y12" s="514"/>
      <c r="Z12" s="514"/>
      <c r="AA12" s="514"/>
      <c r="AB12" s="514"/>
      <c r="AC12" s="514"/>
      <c r="AD12" s="514"/>
      <c r="AE12" s="514"/>
      <c r="AF12" s="514"/>
      <c r="AG12" s="514"/>
      <c r="AH12" s="514"/>
      <c r="AI12" s="514"/>
      <c r="AJ12" s="514"/>
      <c r="AK12" s="514"/>
      <c r="AL12" s="514"/>
      <c r="AM12" s="514"/>
      <c r="AN12" s="514"/>
      <c r="AO12" s="514"/>
      <c r="AP12" s="514"/>
      <c r="AQ12" s="514"/>
      <c r="AR12" s="514"/>
      <c r="AS12" s="514"/>
      <c r="AT12" s="514"/>
      <c r="AU12" s="514"/>
      <c r="AV12" s="514"/>
      <c r="AW12" s="514"/>
      <c r="AX12" s="514"/>
      <c r="AY12" s="514"/>
      <c r="AZ12" s="514"/>
      <c r="BA12" s="514"/>
      <c r="BB12" s="514"/>
      <c r="BC12" s="514"/>
      <c r="BD12" s="514"/>
      <c r="BE12" s="514"/>
      <c r="BF12" s="514"/>
      <c r="BG12" s="514"/>
      <c r="BH12" s="514"/>
      <c r="BI12" s="514"/>
      <c r="BJ12" s="514"/>
      <c r="BK12" s="514"/>
      <c r="BL12" s="514"/>
      <c r="BM12" s="514"/>
      <c r="BN12" s="514"/>
      <c r="BO12" s="514"/>
      <c r="BP12" s="514"/>
      <c r="BQ12" s="514"/>
      <c r="BR12" s="514"/>
      <c r="BS12" s="514"/>
      <c r="BT12" s="514"/>
      <c r="BU12" s="514"/>
      <c r="BV12" s="514"/>
      <c r="BW12" s="514"/>
      <c r="BX12" s="514"/>
      <c r="BY12" s="514"/>
      <c r="BZ12" s="514"/>
      <c r="CA12" s="514"/>
      <c r="CB12" s="514"/>
      <c r="CC12" s="514"/>
      <c r="CD12" s="514"/>
      <c r="CE12" s="514"/>
      <c r="CF12" s="514"/>
      <c r="CG12" s="514"/>
      <c r="CH12" s="514"/>
      <c r="CI12" s="514"/>
      <c r="CJ12" s="514"/>
      <c r="CK12" s="514"/>
      <c r="CL12" s="514"/>
      <c r="CM12" s="514"/>
      <c r="CN12" s="514"/>
      <c r="CO12" s="514"/>
      <c r="CP12" s="514"/>
      <c r="CQ12" s="514"/>
      <c r="CR12" s="514"/>
      <c r="CS12" s="514"/>
      <c r="CT12" s="514"/>
      <c r="CU12" s="514"/>
      <c r="CV12" s="514"/>
      <c r="CW12" s="514"/>
      <c r="CX12" s="514"/>
      <c r="CY12" s="514"/>
      <c r="CZ12" s="514"/>
      <c r="DA12" s="514"/>
      <c r="DB12" s="514"/>
      <c r="DC12" s="514"/>
      <c r="DD12" s="514"/>
      <c r="DE12" s="514"/>
      <c r="DF12" s="514"/>
      <c r="DG12" s="514"/>
      <c r="DH12" s="514"/>
      <c r="DI12" s="514"/>
      <c r="DJ12" s="514"/>
      <c r="DK12" s="514"/>
      <c r="DL12" s="514"/>
      <c r="DM12" s="514"/>
      <c r="DN12" s="514"/>
      <c r="DO12" s="514"/>
      <c r="DP12" s="514"/>
      <c r="DQ12" s="514"/>
      <c r="DR12" s="514"/>
      <c r="DS12" s="514"/>
      <c r="DT12" s="514"/>
      <c r="DU12" s="514"/>
      <c r="DV12" s="514"/>
      <c r="DW12" s="514"/>
      <c r="DX12" s="514"/>
      <c r="DY12" s="514"/>
      <c r="DZ12" s="514"/>
      <c r="EA12" s="514"/>
      <c r="EB12" s="514"/>
      <c r="EC12" s="514"/>
      <c r="ED12" s="514"/>
      <c r="EE12" s="514"/>
      <c r="EF12" s="514"/>
      <c r="EG12" s="514"/>
      <c r="EH12" s="514"/>
      <c r="EI12" s="514"/>
      <c r="EJ12" s="514"/>
      <c r="EK12" s="514"/>
      <c r="EL12" s="514"/>
      <c r="EM12" s="514"/>
      <c r="EN12" s="514"/>
      <c r="EO12" s="514"/>
      <c r="EP12" s="514"/>
      <c r="EQ12" s="514"/>
      <c r="ER12" s="514"/>
      <c r="ES12" s="514"/>
      <c r="ET12" s="514"/>
      <c r="EU12" s="514"/>
      <c r="EV12" s="514"/>
      <c r="EW12" s="514"/>
      <c r="EX12" s="514"/>
      <c r="EY12" s="514"/>
      <c r="EZ12" s="514"/>
      <c r="FA12" s="514"/>
      <c r="FB12" s="514"/>
      <c r="FC12" s="514"/>
      <c r="FD12" s="514"/>
      <c r="FE12" s="514"/>
      <c r="FF12" s="514"/>
      <c r="FG12" s="514"/>
      <c r="FH12" s="514"/>
      <c r="FI12" s="514"/>
      <c r="FJ12" s="514"/>
      <c r="FK12" s="514"/>
      <c r="FL12" s="514"/>
      <c r="FM12" s="514"/>
      <c r="FN12" s="514"/>
      <c r="FO12" s="514"/>
      <c r="FP12" s="514"/>
      <c r="FQ12" s="514"/>
      <c r="FR12" s="514"/>
      <c r="FS12" s="514"/>
      <c r="FT12" s="514"/>
      <c r="FU12" s="514"/>
      <c r="FV12" s="514"/>
      <c r="FW12" s="514"/>
      <c r="FX12" s="514"/>
      <c r="FY12" s="514"/>
      <c r="FZ12" s="514"/>
      <c r="GA12" s="514"/>
      <c r="GB12" s="514"/>
      <c r="GC12" s="514"/>
      <c r="GD12" s="514"/>
      <c r="GE12" s="514"/>
      <c r="GF12" s="514"/>
      <c r="GG12" s="514"/>
      <c r="GH12" s="514"/>
      <c r="GI12" s="514"/>
      <c r="GJ12" s="514"/>
      <c r="GK12" s="514"/>
      <c r="GL12" s="514"/>
      <c r="GM12" s="514"/>
      <c r="GN12" s="514"/>
      <c r="GO12" s="514"/>
      <c r="GP12" s="514"/>
      <c r="GQ12" s="514"/>
      <c r="GR12" s="514"/>
      <c r="GS12" s="514"/>
      <c r="GT12" s="514"/>
      <c r="GU12" s="514"/>
      <c r="GV12" s="514"/>
      <c r="GW12" s="514"/>
      <c r="GX12" s="514"/>
      <c r="GY12" s="514"/>
      <c r="GZ12" s="514"/>
      <c r="HA12" s="514"/>
      <c r="HB12" s="514"/>
      <c r="HC12" s="514"/>
      <c r="HD12" s="514"/>
      <c r="HE12" s="514"/>
      <c r="HF12" s="514"/>
      <c r="HG12" s="514"/>
      <c r="HH12" s="514"/>
      <c r="HI12" s="514"/>
      <c r="HJ12" s="514"/>
      <c r="HK12" s="514"/>
      <c r="HL12" s="514"/>
      <c r="HM12" s="514"/>
      <c r="HN12" s="514"/>
      <c r="HO12" s="514"/>
      <c r="HP12" s="514"/>
      <c r="HQ12" s="514"/>
      <c r="HR12" s="514"/>
      <c r="HS12" s="514"/>
      <c r="HT12" s="514"/>
      <c r="HU12" s="514"/>
      <c r="HV12" s="514"/>
      <c r="HW12" s="514"/>
      <c r="HX12" s="514"/>
      <c r="HY12" s="514"/>
      <c r="HZ12" s="514"/>
      <c r="IA12" s="514"/>
      <c r="IB12" s="514"/>
      <c r="IC12" s="514"/>
      <c r="ID12" s="514"/>
      <c r="IE12" s="514"/>
      <c r="IF12" s="514"/>
      <c r="IG12" s="514"/>
      <c r="IH12" s="514"/>
      <c r="II12" s="514"/>
      <c r="IJ12" s="514"/>
      <c r="IK12" s="514"/>
      <c r="IL12" s="514"/>
      <c r="IM12" s="514"/>
      <c r="IN12" s="514"/>
      <c r="IO12" s="514"/>
      <c r="IP12" s="514"/>
      <c r="IQ12" s="514"/>
      <c r="IR12" s="514"/>
      <c r="IS12" s="514"/>
      <c r="IT12" s="514"/>
      <c r="IU12" s="514"/>
      <c r="IV12" s="514"/>
      <c r="IW12" s="514"/>
      <c r="IX12" s="514"/>
    </row>
    <row r="13" spans="1:258" ht="34.5" hidden="1" customHeight="1" x14ac:dyDescent="0.15">
      <c r="A13" s="190"/>
      <c r="B13" s="507" t="s">
        <v>379</v>
      </c>
      <c r="C13" s="507"/>
      <c r="D13" s="507"/>
      <c r="E13" s="507"/>
      <c r="F13" s="201"/>
      <c r="G13" s="191"/>
      <c r="H13" s="191"/>
      <c r="I13" s="514"/>
      <c r="J13" s="514"/>
      <c r="K13" s="514"/>
      <c r="L13" s="514"/>
      <c r="M13" s="514"/>
      <c r="N13" s="514"/>
      <c r="O13" s="514"/>
      <c r="P13" s="514"/>
      <c r="Q13" s="514"/>
      <c r="R13" s="514"/>
      <c r="S13" s="514"/>
      <c r="T13" s="514"/>
      <c r="U13" s="514"/>
      <c r="V13" s="514"/>
      <c r="W13" s="514"/>
      <c r="X13" s="514"/>
      <c r="Y13" s="514"/>
      <c r="Z13" s="514"/>
      <c r="AA13" s="514"/>
      <c r="AB13" s="514"/>
      <c r="AC13" s="514"/>
      <c r="AD13" s="514"/>
      <c r="AE13" s="514"/>
      <c r="AF13" s="514"/>
      <c r="AG13" s="514"/>
      <c r="AH13" s="514"/>
      <c r="AI13" s="514"/>
      <c r="AJ13" s="514"/>
      <c r="AK13" s="514"/>
      <c r="AL13" s="514"/>
      <c r="AM13" s="514"/>
      <c r="AN13" s="514"/>
      <c r="AO13" s="514"/>
      <c r="AP13" s="514"/>
      <c r="AQ13" s="514"/>
      <c r="AR13" s="514"/>
      <c r="AS13" s="514"/>
      <c r="AT13" s="514"/>
      <c r="AU13" s="514"/>
      <c r="AV13" s="514"/>
      <c r="AW13" s="514"/>
      <c r="AX13" s="514"/>
      <c r="AY13" s="514"/>
      <c r="AZ13" s="514"/>
      <c r="BA13" s="514"/>
      <c r="BB13" s="514"/>
      <c r="BC13" s="514"/>
      <c r="BD13" s="514"/>
      <c r="BE13" s="514"/>
      <c r="BF13" s="514"/>
      <c r="BG13" s="514"/>
      <c r="BH13" s="514"/>
      <c r="BI13" s="514"/>
      <c r="BJ13" s="514"/>
      <c r="BK13" s="514"/>
      <c r="BL13" s="514"/>
      <c r="BM13" s="514"/>
      <c r="BN13" s="514"/>
      <c r="BO13" s="514"/>
      <c r="BP13" s="514"/>
      <c r="BQ13" s="514"/>
      <c r="BR13" s="514"/>
      <c r="BS13" s="514"/>
      <c r="BT13" s="514"/>
      <c r="BU13" s="514"/>
      <c r="BV13" s="514"/>
      <c r="BW13" s="514"/>
      <c r="BX13" s="514"/>
      <c r="BY13" s="514"/>
      <c r="BZ13" s="514"/>
      <c r="CA13" s="514"/>
      <c r="CB13" s="514"/>
      <c r="CC13" s="514"/>
      <c r="CD13" s="514"/>
      <c r="CE13" s="514"/>
      <c r="CF13" s="514"/>
      <c r="CG13" s="514"/>
      <c r="CH13" s="514"/>
      <c r="CI13" s="514"/>
      <c r="CJ13" s="514"/>
      <c r="CK13" s="514"/>
      <c r="CL13" s="514"/>
      <c r="CM13" s="514"/>
      <c r="CN13" s="514"/>
      <c r="CO13" s="514"/>
      <c r="CP13" s="514"/>
      <c r="CQ13" s="514"/>
      <c r="CR13" s="514"/>
      <c r="CS13" s="514"/>
      <c r="CT13" s="514"/>
      <c r="CU13" s="514"/>
      <c r="CV13" s="514"/>
      <c r="CW13" s="514"/>
      <c r="CX13" s="514"/>
      <c r="CY13" s="514"/>
      <c r="CZ13" s="514"/>
      <c r="DA13" s="514"/>
      <c r="DB13" s="514"/>
      <c r="DC13" s="514"/>
      <c r="DD13" s="514"/>
      <c r="DE13" s="514"/>
      <c r="DF13" s="514"/>
      <c r="DG13" s="514"/>
      <c r="DH13" s="514"/>
      <c r="DI13" s="514"/>
      <c r="DJ13" s="514"/>
      <c r="DK13" s="514"/>
      <c r="DL13" s="514"/>
      <c r="DM13" s="514"/>
      <c r="DN13" s="514"/>
      <c r="DO13" s="514"/>
      <c r="DP13" s="514"/>
      <c r="DQ13" s="514"/>
      <c r="DR13" s="514"/>
      <c r="DS13" s="514"/>
      <c r="DT13" s="514"/>
      <c r="DU13" s="514"/>
      <c r="DV13" s="514"/>
      <c r="DW13" s="514"/>
      <c r="DX13" s="514"/>
      <c r="DY13" s="514"/>
      <c r="DZ13" s="514"/>
      <c r="EA13" s="514"/>
      <c r="EB13" s="514"/>
      <c r="EC13" s="514"/>
      <c r="ED13" s="514"/>
      <c r="EE13" s="514"/>
      <c r="EF13" s="514"/>
      <c r="EG13" s="514"/>
      <c r="EH13" s="514"/>
      <c r="EI13" s="514"/>
      <c r="EJ13" s="514"/>
      <c r="EK13" s="514"/>
      <c r="EL13" s="514"/>
      <c r="EM13" s="514"/>
      <c r="EN13" s="514"/>
      <c r="EO13" s="514"/>
      <c r="EP13" s="514"/>
      <c r="EQ13" s="514"/>
      <c r="ER13" s="514"/>
      <c r="ES13" s="514"/>
      <c r="ET13" s="514"/>
      <c r="EU13" s="514"/>
      <c r="EV13" s="514"/>
      <c r="EW13" s="514"/>
      <c r="EX13" s="514"/>
      <c r="EY13" s="514"/>
      <c r="EZ13" s="514"/>
      <c r="FA13" s="514"/>
      <c r="FB13" s="514"/>
      <c r="FC13" s="514"/>
      <c r="FD13" s="514"/>
      <c r="FE13" s="514"/>
      <c r="FF13" s="514"/>
      <c r="FG13" s="514"/>
      <c r="FH13" s="514"/>
      <c r="FI13" s="514"/>
      <c r="FJ13" s="514"/>
      <c r="FK13" s="514"/>
      <c r="FL13" s="514"/>
      <c r="FM13" s="514"/>
      <c r="FN13" s="514"/>
      <c r="FO13" s="514"/>
      <c r="FP13" s="514"/>
      <c r="FQ13" s="514"/>
      <c r="FR13" s="514"/>
      <c r="FS13" s="514"/>
      <c r="FT13" s="514"/>
      <c r="FU13" s="514"/>
      <c r="FV13" s="514"/>
      <c r="FW13" s="514"/>
      <c r="FX13" s="514"/>
      <c r="FY13" s="514"/>
      <c r="FZ13" s="514"/>
      <c r="GA13" s="514"/>
      <c r="GB13" s="514"/>
      <c r="GC13" s="514"/>
      <c r="GD13" s="514"/>
      <c r="GE13" s="514"/>
      <c r="GF13" s="514"/>
      <c r="GG13" s="514"/>
      <c r="GH13" s="514"/>
      <c r="GI13" s="514"/>
      <c r="GJ13" s="514"/>
      <c r="GK13" s="514"/>
      <c r="GL13" s="514"/>
      <c r="GM13" s="514"/>
      <c r="GN13" s="514"/>
      <c r="GO13" s="514"/>
      <c r="GP13" s="514"/>
      <c r="GQ13" s="514"/>
      <c r="GR13" s="514"/>
      <c r="GS13" s="514"/>
      <c r="GT13" s="514"/>
      <c r="GU13" s="514"/>
      <c r="GV13" s="514"/>
      <c r="GW13" s="514"/>
      <c r="GX13" s="514"/>
      <c r="GY13" s="514"/>
      <c r="GZ13" s="514"/>
      <c r="HA13" s="514"/>
      <c r="HB13" s="514"/>
      <c r="HC13" s="514"/>
      <c r="HD13" s="514"/>
      <c r="HE13" s="514"/>
      <c r="HF13" s="514"/>
      <c r="HG13" s="514"/>
      <c r="HH13" s="514"/>
      <c r="HI13" s="514"/>
      <c r="HJ13" s="514"/>
      <c r="HK13" s="514"/>
      <c r="HL13" s="514"/>
      <c r="HM13" s="514"/>
      <c r="HN13" s="514"/>
      <c r="HO13" s="514"/>
      <c r="HP13" s="514"/>
      <c r="HQ13" s="514"/>
      <c r="HR13" s="514"/>
      <c r="HS13" s="514"/>
      <c r="HT13" s="514"/>
      <c r="HU13" s="514"/>
      <c r="HV13" s="514"/>
      <c r="HW13" s="514"/>
      <c r="HX13" s="514"/>
      <c r="HY13" s="514"/>
      <c r="HZ13" s="514"/>
      <c r="IA13" s="514"/>
      <c r="IB13" s="514"/>
      <c r="IC13" s="514"/>
      <c r="ID13" s="514"/>
      <c r="IE13" s="514"/>
      <c r="IF13" s="514"/>
      <c r="IG13" s="514"/>
      <c r="IH13" s="514"/>
      <c r="II13" s="514"/>
      <c r="IJ13" s="514"/>
      <c r="IK13" s="514"/>
      <c r="IL13" s="514"/>
      <c r="IM13" s="514"/>
      <c r="IN13" s="514"/>
      <c r="IO13" s="514"/>
      <c r="IP13" s="514"/>
      <c r="IQ13" s="514"/>
      <c r="IR13" s="514"/>
      <c r="IS13" s="514"/>
      <c r="IT13" s="514"/>
      <c r="IU13" s="514"/>
      <c r="IV13" s="514"/>
      <c r="IW13" s="514"/>
      <c r="IX13" s="514"/>
    </row>
    <row r="14" spans="1:258" ht="18" hidden="1" customHeight="1" x14ac:dyDescent="0.15">
      <c r="A14" s="190"/>
      <c r="B14" s="507" t="s">
        <v>380</v>
      </c>
      <c r="C14" s="507"/>
      <c r="D14" s="507"/>
      <c r="E14" s="507"/>
      <c r="F14" s="190"/>
    </row>
    <row r="15" spans="1:258" s="301" customFormat="1" ht="6.75" hidden="1" customHeight="1" x14ac:dyDescent="0.15">
      <c r="A15" s="190"/>
      <c r="B15" s="190"/>
      <c r="C15" s="190"/>
      <c r="D15" s="190"/>
      <c r="E15" s="190"/>
    </row>
    <row r="16" spans="1:258" ht="23.25" hidden="1" customHeight="1" x14ac:dyDescent="0.15">
      <c r="A16" s="187" t="s">
        <v>168</v>
      </c>
      <c r="B16" s="187"/>
      <c r="C16" s="188"/>
      <c r="D16" s="187"/>
      <c r="E16" s="187"/>
      <c r="F16" s="189"/>
      <c r="G16" s="189"/>
      <c r="H16" s="189"/>
      <c r="I16" s="514"/>
      <c r="J16" s="514"/>
      <c r="K16" s="514"/>
      <c r="L16" s="514"/>
      <c r="M16" s="514"/>
      <c r="N16" s="514"/>
      <c r="O16" s="514"/>
      <c r="P16" s="514"/>
      <c r="Q16" s="514"/>
      <c r="R16" s="514"/>
      <c r="S16" s="514"/>
      <c r="T16" s="514"/>
      <c r="U16" s="514"/>
      <c r="V16" s="514"/>
      <c r="W16" s="514"/>
      <c r="X16" s="514"/>
      <c r="Y16" s="514"/>
      <c r="Z16" s="514"/>
      <c r="AA16" s="514"/>
      <c r="AB16" s="514"/>
      <c r="AC16" s="514"/>
      <c r="AD16" s="514"/>
      <c r="AE16" s="514"/>
      <c r="AF16" s="514"/>
      <c r="AG16" s="514"/>
      <c r="AH16" s="514"/>
      <c r="AI16" s="514"/>
      <c r="AJ16" s="514"/>
      <c r="AK16" s="514"/>
      <c r="AL16" s="514"/>
      <c r="AM16" s="514"/>
      <c r="AN16" s="514"/>
      <c r="AO16" s="514"/>
      <c r="AP16" s="514"/>
      <c r="AQ16" s="514"/>
      <c r="AR16" s="514"/>
      <c r="AS16" s="514"/>
      <c r="AT16" s="514"/>
      <c r="AU16" s="514"/>
      <c r="AV16" s="514"/>
      <c r="AW16" s="514"/>
      <c r="AX16" s="514"/>
      <c r="AY16" s="514"/>
      <c r="AZ16" s="514"/>
      <c r="BA16" s="514"/>
      <c r="BB16" s="514"/>
      <c r="BC16" s="514"/>
      <c r="BD16" s="514"/>
      <c r="BE16" s="514"/>
      <c r="BF16" s="514"/>
      <c r="BG16" s="514"/>
      <c r="BH16" s="514"/>
      <c r="BI16" s="514"/>
      <c r="BJ16" s="514"/>
      <c r="BK16" s="514"/>
      <c r="BL16" s="514"/>
      <c r="BM16" s="514"/>
      <c r="BN16" s="514"/>
      <c r="BO16" s="514"/>
      <c r="BP16" s="514"/>
      <c r="BQ16" s="514"/>
      <c r="BR16" s="514"/>
      <c r="BS16" s="514"/>
      <c r="BT16" s="514"/>
      <c r="BU16" s="514"/>
      <c r="BV16" s="514"/>
      <c r="BW16" s="514"/>
      <c r="BX16" s="514"/>
      <c r="BY16" s="514"/>
      <c r="BZ16" s="514"/>
      <c r="CA16" s="514"/>
      <c r="CB16" s="514"/>
      <c r="CC16" s="514"/>
      <c r="CD16" s="514"/>
      <c r="CE16" s="514"/>
      <c r="CF16" s="514"/>
      <c r="CG16" s="514"/>
      <c r="CH16" s="514"/>
      <c r="CI16" s="514"/>
      <c r="CJ16" s="514"/>
      <c r="CK16" s="514"/>
      <c r="CL16" s="514"/>
      <c r="CM16" s="514"/>
      <c r="CN16" s="514"/>
      <c r="CO16" s="514"/>
      <c r="CP16" s="514"/>
      <c r="CQ16" s="514"/>
      <c r="CR16" s="514"/>
      <c r="CS16" s="514"/>
      <c r="CT16" s="514"/>
      <c r="CU16" s="514"/>
      <c r="CV16" s="514"/>
      <c r="CW16" s="514"/>
      <c r="CX16" s="514"/>
      <c r="CY16" s="514"/>
      <c r="CZ16" s="514"/>
      <c r="DA16" s="514"/>
      <c r="DB16" s="514"/>
      <c r="DC16" s="514"/>
      <c r="DD16" s="514"/>
      <c r="DE16" s="514"/>
      <c r="DF16" s="514"/>
      <c r="DG16" s="514"/>
      <c r="DH16" s="514"/>
      <c r="DI16" s="514"/>
      <c r="DJ16" s="514"/>
      <c r="DK16" s="514"/>
      <c r="DL16" s="514"/>
      <c r="DM16" s="514"/>
      <c r="DN16" s="514"/>
      <c r="DO16" s="514"/>
      <c r="DP16" s="514"/>
      <c r="DQ16" s="514"/>
      <c r="DR16" s="514"/>
      <c r="DS16" s="514"/>
      <c r="DT16" s="514"/>
      <c r="DU16" s="514"/>
      <c r="DV16" s="514"/>
      <c r="DW16" s="514"/>
      <c r="DX16" s="514"/>
      <c r="DY16" s="514"/>
      <c r="DZ16" s="514"/>
      <c r="EA16" s="514"/>
      <c r="EB16" s="514"/>
      <c r="EC16" s="514"/>
      <c r="ED16" s="514"/>
      <c r="EE16" s="514"/>
      <c r="EF16" s="514"/>
      <c r="EG16" s="514"/>
      <c r="EH16" s="514"/>
      <c r="EI16" s="514"/>
      <c r="EJ16" s="514"/>
      <c r="EK16" s="514"/>
      <c r="EL16" s="514"/>
      <c r="EM16" s="514"/>
      <c r="EN16" s="514"/>
      <c r="EO16" s="514"/>
      <c r="EP16" s="514"/>
      <c r="EQ16" s="514"/>
      <c r="ER16" s="514"/>
      <c r="ES16" s="514"/>
      <c r="ET16" s="514"/>
      <c r="EU16" s="514"/>
      <c r="EV16" s="514"/>
      <c r="EW16" s="514"/>
      <c r="EX16" s="514"/>
      <c r="EY16" s="514"/>
      <c r="EZ16" s="514"/>
      <c r="FA16" s="514"/>
      <c r="FB16" s="514"/>
      <c r="FC16" s="514"/>
      <c r="FD16" s="514"/>
      <c r="FE16" s="514"/>
      <c r="FF16" s="514"/>
      <c r="FG16" s="514"/>
      <c r="FH16" s="514"/>
      <c r="FI16" s="514"/>
      <c r="FJ16" s="514"/>
      <c r="FK16" s="514"/>
      <c r="FL16" s="514"/>
      <c r="FM16" s="514"/>
      <c r="FN16" s="514"/>
      <c r="FO16" s="514"/>
      <c r="FP16" s="514"/>
      <c r="FQ16" s="514"/>
      <c r="FR16" s="514"/>
      <c r="FS16" s="514"/>
      <c r="FT16" s="514"/>
      <c r="FU16" s="514"/>
      <c r="FV16" s="514"/>
      <c r="FW16" s="514"/>
      <c r="FX16" s="514"/>
      <c r="FY16" s="514"/>
      <c r="FZ16" s="514"/>
      <c r="GA16" s="514"/>
      <c r="GB16" s="514"/>
      <c r="GC16" s="514"/>
      <c r="GD16" s="514"/>
      <c r="GE16" s="514"/>
      <c r="GF16" s="514"/>
      <c r="GG16" s="514"/>
      <c r="GH16" s="514"/>
      <c r="GI16" s="514"/>
      <c r="GJ16" s="514"/>
      <c r="GK16" s="514"/>
      <c r="GL16" s="514"/>
      <c r="GM16" s="514"/>
      <c r="GN16" s="514"/>
      <c r="GO16" s="514"/>
      <c r="GP16" s="514"/>
      <c r="GQ16" s="514"/>
      <c r="GR16" s="514"/>
      <c r="GS16" s="514"/>
      <c r="GT16" s="514"/>
      <c r="GU16" s="514"/>
      <c r="GV16" s="514"/>
      <c r="GW16" s="514"/>
      <c r="GX16" s="514"/>
      <c r="GY16" s="514"/>
      <c r="GZ16" s="514"/>
      <c r="HA16" s="514"/>
      <c r="HB16" s="514"/>
      <c r="HC16" s="514"/>
      <c r="HD16" s="514"/>
      <c r="HE16" s="514"/>
      <c r="HF16" s="514"/>
      <c r="HG16" s="514"/>
      <c r="HH16" s="514"/>
      <c r="HI16" s="514"/>
      <c r="HJ16" s="514"/>
      <c r="HK16" s="514"/>
      <c r="HL16" s="514"/>
      <c r="HM16" s="514"/>
      <c r="HN16" s="514"/>
      <c r="HO16" s="514"/>
      <c r="HP16" s="514"/>
      <c r="HQ16" s="514"/>
      <c r="HR16" s="514"/>
      <c r="HS16" s="514"/>
      <c r="HT16" s="514"/>
      <c r="HU16" s="514"/>
      <c r="HV16" s="514"/>
      <c r="HW16" s="514"/>
      <c r="HX16" s="514"/>
      <c r="HY16" s="514"/>
      <c r="HZ16" s="514"/>
      <c r="IA16" s="514"/>
      <c r="IB16" s="514"/>
      <c r="IC16" s="514"/>
      <c r="ID16" s="514"/>
      <c r="IE16" s="514"/>
      <c r="IF16" s="514"/>
      <c r="IG16" s="514"/>
      <c r="IH16" s="514"/>
      <c r="II16" s="514"/>
      <c r="IJ16" s="514"/>
      <c r="IK16" s="514"/>
      <c r="IL16" s="514"/>
      <c r="IM16" s="514"/>
      <c r="IN16" s="514"/>
      <c r="IO16" s="514"/>
      <c r="IP16" s="514"/>
      <c r="IQ16" s="514"/>
      <c r="IR16" s="514"/>
      <c r="IS16" s="514"/>
      <c r="IT16" s="514"/>
      <c r="IU16" s="514"/>
      <c r="IV16" s="514"/>
      <c r="IW16" s="514"/>
      <c r="IX16" s="514"/>
    </row>
    <row r="17" spans="1:5" ht="21.75" hidden="1" customHeight="1" x14ac:dyDescent="0.15">
      <c r="A17" s="182" t="s">
        <v>169</v>
      </c>
    </row>
    <row r="18" spans="1:5" ht="21" hidden="1" customHeight="1" x14ac:dyDescent="0.15">
      <c r="A18" s="190"/>
      <c r="B18" s="499" t="s">
        <v>162</v>
      </c>
      <c r="C18" s="500"/>
      <c r="D18" s="183" t="s">
        <v>163</v>
      </c>
      <c r="E18" s="302" t="s">
        <v>164</v>
      </c>
    </row>
    <row r="19" spans="1:5" hidden="1" x14ac:dyDescent="0.15">
      <c r="A19" s="190"/>
      <c r="B19" s="202" t="s">
        <v>313</v>
      </c>
      <c r="C19" s="202"/>
      <c r="D19" s="202" t="s">
        <v>160</v>
      </c>
      <c r="E19" s="355" t="s">
        <v>381</v>
      </c>
    </row>
    <row r="20" spans="1:5" ht="19.5" hidden="1" customHeight="1" x14ac:dyDescent="0.15">
      <c r="A20" s="190"/>
      <c r="B20" s="202" t="s">
        <v>314</v>
      </c>
      <c r="C20" s="202"/>
      <c r="D20" s="202" t="s">
        <v>160</v>
      </c>
      <c r="E20" s="203" t="s">
        <v>382</v>
      </c>
    </row>
    <row r="21" spans="1:5" hidden="1" x14ac:dyDescent="0.15">
      <c r="A21" s="190"/>
      <c r="B21" s="204" t="s">
        <v>315</v>
      </c>
      <c r="C21" s="202"/>
      <c r="D21" s="202" t="s">
        <v>160</v>
      </c>
      <c r="E21" s="355" t="s">
        <v>383</v>
      </c>
    </row>
    <row r="22" spans="1:5" hidden="1" x14ac:dyDescent="0.15">
      <c r="A22" s="198"/>
      <c r="B22" s="205"/>
      <c r="C22" s="350" t="s">
        <v>185</v>
      </c>
      <c r="D22" s="204" t="s">
        <v>160</v>
      </c>
      <c r="E22" s="354" t="s">
        <v>384</v>
      </c>
    </row>
    <row r="23" spans="1:5" s="301" customFormat="1" hidden="1" x14ac:dyDescent="0.15">
      <c r="A23" s="198"/>
      <c r="B23" s="205"/>
      <c r="C23" s="351" t="s">
        <v>224</v>
      </c>
      <c r="D23" s="352" t="s">
        <v>440</v>
      </c>
      <c r="E23" s="353" t="s">
        <v>442</v>
      </c>
    </row>
    <row r="24" spans="1:5" ht="19.5" hidden="1" customHeight="1" x14ac:dyDescent="0.15">
      <c r="A24" s="198"/>
      <c r="B24" s="205"/>
      <c r="C24" s="206" t="s">
        <v>186</v>
      </c>
      <c r="D24" s="202" t="s">
        <v>160</v>
      </c>
      <c r="E24" s="203" t="s">
        <v>374</v>
      </c>
    </row>
    <row r="25" spans="1:5" s="374" customFormat="1" ht="19.5" hidden="1" customHeight="1" x14ac:dyDescent="0.15">
      <c r="A25" s="198"/>
      <c r="B25" s="205"/>
      <c r="C25" s="212" t="s">
        <v>460</v>
      </c>
      <c r="D25" s="204" t="s">
        <v>161</v>
      </c>
      <c r="E25" s="376" t="s">
        <v>461</v>
      </c>
    </row>
    <row r="26" spans="1:5" ht="19.5" hidden="1" customHeight="1" x14ac:dyDescent="0.15">
      <c r="A26" s="198"/>
      <c r="B26" s="207"/>
      <c r="C26" s="206" t="s">
        <v>187</v>
      </c>
      <c r="D26" s="515" t="s">
        <v>377</v>
      </c>
      <c r="E26" s="203" t="s">
        <v>376</v>
      </c>
    </row>
    <row r="27" spans="1:5" ht="19.5" hidden="1" customHeight="1" x14ac:dyDescent="0.15">
      <c r="A27" s="190"/>
      <c r="B27" s="208" t="s">
        <v>165</v>
      </c>
      <c r="C27" s="208"/>
      <c r="D27" s="516"/>
      <c r="E27" s="209" t="s">
        <v>378</v>
      </c>
    </row>
    <row r="28" spans="1:5" ht="19.5" hidden="1" customHeight="1" x14ac:dyDescent="0.15">
      <c r="A28" s="190"/>
      <c r="B28" s="503" t="s">
        <v>226</v>
      </c>
      <c r="C28" s="504"/>
      <c r="D28" s="202" t="s">
        <v>225</v>
      </c>
      <c r="E28" s="203" t="s">
        <v>385</v>
      </c>
    </row>
    <row r="29" spans="1:5" ht="19.5" hidden="1" customHeight="1" x14ac:dyDescent="0.15">
      <c r="A29" s="190"/>
      <c r="B29" s="505" t="s">
        <v>188</v>
      </c>
      <c r="C29" s="506"/>
      <c r="D29" s="202" t="s">
        <v>161</v>
      </c>
      <c r="E29" s="203" t="s">
        <v>386</v>
      </c>
    </row>
    <row r="30" spans="1:5" ht="19.5" hidden="1" customHeight="1" x14ac:dyDescent="0.15">
      <c r="A30" s="190"/>
      <c r="B30" s="210" t="s">
        <v>165</v>
      </c>
      <c r="C30" s="210"/>
      <c r="D30" s="210" t="s">
        <v>160</v>
      </c>
      <c r="E30" s="211" t="s">
        <v>387</v>
      </c>
    </row>
    <row r="31" spans="1:5" ht="3.6" hidden="1" customHeight="1" x14ac:dyDescent="0.15">
      <c r="A31" s="28"/>
      <c r="B31" s="28"/>
      <c r="C31" s="28"/>
    </row>
    <row r="32" spans="1:5" ht="17.25" hidden="1" customHeight="1" x14ac:dyDescent="0.15">
      <c r="A32" s="182" t="s">
        <v>170</v>
      </c>
    </row>
    <row r="33" spans="1:5" ht="19.5" hidden="1" customHeight="1" x14ac:dyDescent="0.15">
      <c r="B33" s="499" t="s">
        <v>162</v>
      </c>
      <c r="C33" s="500"/>
      <c r="D33" s="183" t="s">
        <v>163</v>
      </c>
      <c r="E33" s="302" t="s">
        <v>164</v>
      </c>
    </row>
    <row r="34" spans="1:5" ht="19.5" hidden="1" customHeight="1" x14ac:dyDescent="0.15">
      <c r="B34" s="206" t="s">
        <v>189</v>
      </c>
      <c r="C34" s="212"/>
      <c r="D34" s="202" t="s">
        <v>375</v>
      </c>
      <c r="E34" s="361" t="s">
        <v>443</v>
      </c>
    </row>
    <row r="35" spans="1:5" ht="19.5" hidden="1" customHeight="1" x14ac:dyDescent="0.15">
      <c r="B35" s="206" t="s">
        <v>172</v>
      </c>
      <c r="C35" s="212"/>
      <c r="D35" s="202" t="s">
        <v>160</v>
      </c>
      <c r="E35" s="202" t="s">
        <v>444</v>
      </c>
    </row>
    <row r="36" spans="1:5" s="370" customFormat="1" ht="19.5" hidden="1" customHeight="1" x14ac:dyDescent="0.15">
      <c r="B36" s="350" t="s">
        <v>190</v>
      </c>
      <c r="C36" s="212"/>
      <c r="D36" s="202" t="s">
        <v>160</v>
      </c>
      <c r="E36" s="202" t="s">
        <v>445</v>
      </c>
    </row>
    <row r="37" spans="1:5" ht="19.5" hidden="1" customHeight="1" x14ac:dyDescent="0.15">
      <c r="B37" s="207"/>
      <c r="C37" s="372" t="s">
        <v>449</v>
      </c>
      <c r="D37" s="202" t="s">
        <v>161</v>
      </c>
      <c r="E37" s="371" t="s">
        <v>448</v>
      </c>
    </row>
    <row r="38" spans="1:5" ht="3.95" hidden="1" customHeight="1" x14ac:dyDescent="0.15"/>
    <row r="39" spans="1:5" ht="19.5" hidden="1" customHeight="1" x14ac:dyDescent="0.15">
      <c r="A39" s="182" t="s">
        <v>471</v>
      </c>
    </row>
    <row r="40" spans="1:5" ht="19.5" hidden="1" customHeight="1" x14ac:dyDescent="0.15">
      <c r="B40" s="501" t="s">
        <v>162</v>
      </c>
      <c r="C40" s="502"/>
      <c r="D40" s="122" t="s">
        <v>163</v>
      </c>
      <c r="E40" s="122" t="s">
        <v>36</v>
      </c>
    </row>
    <row r="41" spans="1:5" ht="19.5" hidden="1" customHeight="1" x14ac:dyDescent="0.15">
      <c r="B41" s="202" t="s">
        <v>472</v>
      </c>
      <c r="C41" s="202"/>
      <c r="D41" s="213"/>
      <c r="E41" s="202" t="s">
        <v>474</v>
      </c>
    </row>
    <row r="42" spans="1:5" ht="19.5" hidden="1" customHeight="1" x14ac:dyDescent="0.15">
      <c r="B42" s="202" t="s">
        <v>473</v>
      </c>
      <c r="C42" s="202"/>
      <c r="D42" s="213"/>
      <c r="E42" s="202" t="s">
        <v>475</v>
      </c>
    </row>
    <row r="43" spans="1:5" ht="28.5" hidden="1" customHeight="1" x14ac:dyDescent="0.15">
      <c r="A43" s="182" t="s">
        <v>427</v>
      </c>
    </row>
    <row r="44" spans="1:5" s="301" customFormat="1" ht="19.5" hidden="1" customHeight="1" x14ac:dyDescent="0.15">
      <c r="B44" s="501" t="s">
        <v>162</v>
      </c>
      <c r="C44" s="502"/>
      <c r="D44" s="122" t="s">
        <v>163</v>
      </c>
      <c r="E44" s="122" t="s">
        <v>36</v>
      </c>
    </row>
    <row r="45" spans="1:5" ht="18.75" hidden="1" customHeight="1" x14ac:dyDescent="0.15">
      <c r="B45" s="202" t="s">
        <v>166</v>
      </c>
      <c r="C45" s="202"/>
      <c r="D45" s="213"/>
      <c r="E45" s="203" t="s">
        <v>426</v>
      </c>
    </row>
    <row r="46" spans="1:5" ht="18" hidden="1" customHeight="1" x14ac:dyDescent="0.15">
      <c r="B46" s="202" t="s">
        <v>167</v>
      </c>
      <c r="C46" s="202"/>
      <c r="D46" s="213"/>
      <c r="E46" s="202" t="s">
        <v>199</v>
      </c>
    </row>
    <row r="47" spans="1:5" ht="18" hidden="1" customHeight="1" x14ac:dyDescent="0.15">
      <c r="B47" s="202" t="s">
        <v>173</v>
      </c>
      <c r="C47" s="202"/>
      <c r="D47" s="213"/>
      <c r="E47" s="202" t="s">
        <v>176</v>
      </c>
    </row>
    <row r="48" spans="1:5" ht="18" hidden="1" customHeight="1" x14ac:dyDescent="0.15">
      <c r="B48" s="202" t="s">
        <v>174</v>
      </c>
      <c r="C48" s="202"/>
      <c r="D48" s="213"/>
      <c r="E48" s="202" t="s">
        <v>176</v>
      </c>
    </row>
    <row r="49" spans="2:5" hidden="1" x14ac:dyDescent="0.15">
      <c r="B49" s="202" t="s">
        <v>175</v>
      </c>
      <c r="C49" s="202"/>
      <c r="D49" s="213"/>
      <c r="E49" s="202" t="s">
        <v>176</v>
      </c>
    </row>
    <row r="50" spans="2:5" hidden="1" x14ac:dyDescent="0.15">
      <c r="B50" s="202" t="s">
        <v>184</v>
      </c>
      <c r="C50" s="202"/>
      <c r="D50" s="213"/>
      <c r="E50" s="202" t="s">
        <v>191</v>
      </c>
    </row>
    <row r="51" spans="2:5" hidden="1" x14ac:dyDescent="0.15"/>
  </sheetData>
  <sheetProtection algorithmName="SHA-512" hashValue="eJwWb7cLA7DSikwqrJWxxKq6FCpuprPM+jGuT/FJT2/YGBOYmQu7J7MWu0s3QWoiJ2pdYEo4WTiDOyPY3S2Yuw==" saltValue="PulnYiE1RC1PVFxir5kvsw==" spinCount="100000" sheet="1" objects="1" scenarios="1"/>
  <mergeCells count="267">
    <mergeCell ref="B44:C44"/>
    <mergeCell ref="IL16:IN16"/>
    <mergeCell ref="IO16:IQ16"/>
    <mergeCell ref="IR16:IT16"/>
    <mergeCell ref="IU16:IW16"/>
    <mergeCell ref="IX16"/>
    <mergeCell ref="HT16:HV16"/>
    <mergeCell ref="HW16:HY16"/>
    <mergeCell ref="HZ16:IB16"/>
    <mergeCell ref="IC16:IE16"/>
    <mergeCell ref="IF16:IH16"/>
    <mergeCell ref="FC16:FE16"/>
    <mergeCell ref="FF16:FH16"/>
    <mergeCell ref="FI16:FK16"/>
    <mergeCell ref="FL16:FN16"/>
    <mergeCell ref="FO16:FQ16"/>
    <mergeCell ref="II16:IK16"/>
    <mergeCell ref="D26:D27"/>
    <mergeCell ref="DP16:DR16"/>
    <mergeCell ref="DS16:DU16"/>
    <mergeCell ref="DV16:DX16"/>
    <mergeCell ref="DY16:EA16"/>
    <mergeCell ref="EB16:ED16"/>
    <mergeCell ref="EE16:EG16"/>
    <mergeCell ref="EH16:EJ16"/>
    <mergeCell ref="EK16:EM16"/>
    <mergeCell ref="EN16:EP16"/>
    <mergeCell ref="EQ16:ES16"/>
    <mergeCell ref="HK16:HM16"/>
    <mergeCell ref="HN16:HP16"/>
    <mergeCell ref="HQ16:HS16"/>
    <mergeCell ref="GJ16:GL16"/>
    <mergeCell ref="GM16:GO16"/>
    <mergeCell ref="GP16:GR16"/>
    <mergeCell ref="GS16:GU16"/>
    <mergeCell ref="GV16:GX16"/>
    <mergeCell ref="GY16:HA16"/>
    <mergeCell ref="HB16:HD16"/>
    <mergeCell ref="HE16:HG16"/>
    <mergeCell ref="HH16:HJ16"/>
    <mergeCell ref="FR16:FT16"/>
    <mergeCell ref="FU16:FW16"/>
    <mergeCell ref="FX16:FZ16"/>
    <mergeCell ref="GA16:GC16"/>
    <mergeCell ref="GG16:GI16"/>
    <mergeCell ref="AM16:AO16"/>
    <mergeCell ref="AP16:AR16"/>
    <mergeCell ref="AS16:AU16"/>
    <mergeCell ref="AV16:AX16"/>
    <mergeCell ref="AY16:BA16"/>
    <mergeCell ref="BB16:BD16"/>
    <mergeCell ref="BE16:BG16"/>
    <mergeCell ref="BH16:BJ16"/>
    <mergeCell ref="BK16:BM16"/>
    <mergeCell ref="BN16:BP16"/>
    <mergeCell ref="BQ16:BS16"/>
    <mergeCell ref="BT16:BV16"/>
    <mergeCell ref="BW16:BY16"/>
    <mergeCell ref="BZ16:CB16"/>
    <mergeCell ref="ET16:EV16"/>
    <mergeCell ref="EW16:EY16"/>
    <mergeCell ref="GD16:GF16"/>
    <mergeCell ref="I16:K16"/>
    <mergeCell ref="L16:N16"/>
    <mergeCell ref="O16:Q16"/>
    <mergeCell ref="R16:T16"/>
    <mergeCell ref="AD16:AF16"/>
    <mergeCell ref="AG16:AI16"/>
    <mergeCell ref="AJ16:AL16"/>
    <mergeCell ref="U16:W16"/>
    <mergeCell ref="X16:Z16"/>
    <mergeCell ref="AA16:AC16"/>
    <mergeCell ref="CC16:CE16"/>
    <mergeCell ref="CF16:CH16"/>
    <mergeCell ref="CI16:CK16"/>
    <mergeCell ref="CL16:CN16"/>
    <mergeCell ref="CO16:CQ16"/>
    <mergeCell ref="CR16:CT16"/>
    <mergeCell ref="FC13:FE13"/>
    <mergeCell ref="FF13:FH13"/>
    <mergeCell ref="FI13:FK13"/>
    <mergeCell ref="GS13:GU13"/>
    <mergeCell ref="GV13:GX13"/>
    <mergeCell ref="GY13:HA13"/>
    <mergeCell ref="HB13:HD13"/>
    <mergeCell ref="HE13:HG13"/>
    <mergeCell ref="HH13:HJ13"/>
    <mergeCell ref="EH13:EJ13"/>
    <mergeCell ref="EK13:EM13"/>
    <mergeCell ref="EN13:EP13"/>
    <mergeCell ref="EQ13:ES13"/>
    <mergeCell ref="ET13:EV13"/>
    <mergeCell ref="EW13:EY13"/>
    <mergeCell ref="EZ13:FB13"/>
    <mergeCell ref="CU16:CW16"/>
    <mergeCell ref="CX16:CZ16"/>
    <mergeCell ref="DA16:DC16"/>
    <mergeCell ref="DD16:DF16"/>
    <mergeCell ref="DG16:DI16"/>
    <mergeCell ref="DJ16:DL16"/>
    <mergeCell ref="DM16:DO16"/>
    <mergeCell ref="EZ16:FB16"/>
    <mergeCell ref="DG13:DI13"/>
    <mergeCell ref="DJ13:DL13"/>
    <mergeCell ref="DM13:DO13"/>
    <mergeCell ref="DP13:DR13"/>
    <mergeCell ref="DS13:DU13"/>
    <mergeCell ref="DV13:DX13"/>
    <mergeCell ref="DY13:EA13"/>
    <mergeCell ref="EB13:ED13"/>
    <mergeCell ref="EE13:EG13"/>
    <mergeCell ref="IU13:IW13"/>
    <mergeCell ref="FL13:FN13"/>
    <mergeCell ref="FO13:FQ13"/>
    <mergeCell ref="FR13:FT13"/>
    <mergeCell ref="FU13:FW13"/>
    <mergeCell ref="FX13:FZ13"/>
    <mergeCell ref="GA13:GC13"/>
    <mergeCell ref="GD13:GF13"/>
    <mergeCell ref="GG13:GI13"/>
    <mergeCell ref="GJ13:GL13"/>
    <mergeCell ref="IO13:IQ13"/>
    <mergeCell ref="IR13:IT13"/>
    <mergeCell ref="HK13:HM13"/>
    <mergeCell ref="HN13:HP13"/>
    <mergeCell ref="HQ13:HS13"/>
    <mergeCell ref="HT13:HV13"/>
    <mergeCell ref="HW13:HY13"/>
    <mergeCell ref="HZ13:IB13"/>
    <mergeCell ref="II13:IK13"/>
    <mergeCell ref="IL13:IN13"/>
    <mergeCell ref="IX13"/>
    <mergeCell ref="IC13:IE13"/>
    <mergeCell ref="IF13:IH13"/>
    <mergeCell ref="I13:K13"/>
    <mergeCell ref="L13:N13"/>
    <mergeCell ref="O13:Q13"/>
    <mergeCell ref="R13:T13"/>
    <mergeCell ref="U13:W13"/>
    <mergeCell ref="X13:Z13"/>
    <mergeCell ref="AA13:AC13"/>
    <mergeCell ref="AD13:AF13"/>
    <mergeCell ref="AG13:AI13"/>
    <mergeCell ref="AJ13:AL13"/>
    <mergeCell ref="AM13:AO13"/>
    <mergeCell ref="AP13:AR13"/>
    <mergeCell ref="AS13:AU13"/>
    <mergeCell ref="AV13:AX13"/>
    <mergeCell ref="AY13:BA13"/>
    <mergeCell ref="BB13:BD13"/>
    <mergeCell ref="BE13:BG13"/>
    <mergeCell ref="BH13:BJ13"/>
    <mergeCell ref="BK13:BM13"/>
    <mergeCell ref="GM13:GO13"/>
    <mergeCell ref="GP13:GR13"/>
    <mergeCell ref="BN13:BP13"/>
    <mergeCell ref="BQ13:BS13"/>
    <mergeCell ref="BT13:BV13"/>
    <mergeCell ref="BW13:BY13"/>
    <mergeCell ref="BZ13:CB13"/>
    <mergeCell ref="CC13:CE13"/>
    <mergeCell ref="CF13:CH13"/>
    <mergeCell ref="CI13:CK13"/>
    <mergeCell ref="CL13:CN13"/>
    <mergeCell ref="CO13:CQ13"/>
    <mergeCell ref="CR13:CT13"/>
    <mergeCell ref="CU13:CW13"/>
    <mergeCell ref="CX13:CZ13"/>
    <mergeCell ref="DA13:DC13"/>
    <mergeCell ref="DD13:DF13"/>
    <mergeCell ref="GD12:GF12"/>
    <mergeCell ref="GG12:GI12"/>
    <mergeCell ref="GJ12:GL12"/>
    <mergeCell ref="DA12:DC12"/>
    <mergeCell ref="DD12:DF12"/>
    <mergeCell ref="DG12:DI12"/>
    <mergeCell ref="DJ12:DL12"/>
    <mergeCell ref="DM12:DO12"/>
    <mergeCell ref="DP12:DR12"/>
    <mergeCell ref="DS12:DU12"/>
    <mergeCell ref="DV12:DX12"/>
    <mergeCell ref="DY12:EA12"/>
    <mergeCell ref="EB12:ED12"/>
    <mergeCell ref="EE12:EG12"/>
    <mergeCell ref="EH12:EJ12"/>
    <mergeCell ref="EK12:EM12"/>
    <mergeCell ref="EN12:EP12"/>
    <mergeCell ref="EQ12:ES12"/>
    <mergeCell ref="GM12:GO12"/>
    <mergeCell ref="GP12:GR12"/>
    <mergeCell ref="GS12:GU12"/>
    <mergeCell ref="GV12:GX12"/>
    <mergeCell ref="GY12:HA12"/>
    <mergeCell ref="HB12:HD12"/>
    <mergeCell ref="HE12:HG12"/>
    <mergeCell ref="HH12:HJ12"/>
    <mergeCell ref="HK12:HM12"/>
    <mergeCell ref="HN12:HP12"/>
    <mergeCell ref="HQ12:HS12"/>
    <mergeCell ref="HT12:HV12"/>
    <mergeCell ref="HW12:HY12"/>
    <mergeCell ref="HZ12:IB12"/>
    <mergeCell ref="IC12:IE12"/>
    <mergeCell ref="IX12"/>
    <mergeCell ref="IF12:IH12"/>
    <mergeCell ref="II12:IK12"/>
    <mergeCell ref="IL12:IN12"/>
    <mergeCell ref="IO12:IQ12"/>
    <mergeCell ref="IR12:IT12"/>
    <mergeCell ref="IU12:IW12"/>
    <mergeCell ref="FI12:FK12"/>
    <mergeCell ref="FL12:FN12"/>
    <mergeCell ref="FO12:FQ12"/>
    <mergeCell ref="FR12:FT12"/>
    <mergeCell ref="BZ12:CB12"/>
    <mergeCell ref="CC12:CE12"/>
    <mergeCell ref="CF12:CH12"/>
    <mergeCell ref="CI12:CK12"/>
    <mergeCell ref="CL12:CN12"/>
    <mergeCell ref="CO12:CQ12"/>
    <mergeCell ref="CR12:CT12"/>
    <mergeCell ref="CU12:CW12"/>
    <mergeCell ref="CX12:CZ12"/>
    <mergeCell ref="FU12:FW12"/>
    <mergeCell ref="FX12:FZ12"/>
    <mergeCell ref="GA12:GC12"/>
    <mergeCell ref="AJ12:AL12"/>
    <mergeCell ref="AM12:AO12"/>
    <mergeCell ref="I12:K12"/>
    <mergeCell ref="L12:N12"/>
    <mergeCell ref="O12:Q12"/>
    <mergeCell ref="R12:T12"/>
    <mergeCell ref="U12:W12"/>
    <mergeCell ref="BQ12:BS12"/>
    <mergeCell ref="BT12:BV12"/>
    <mergeCell ref="BW12:BY12"/>
    <mergeCell ref="AP12:AR12"/>
    <mergeCell ref="AS12:AU12"/>
    <mergeCell ref="AV12:AX12"/>
    <mergeCell ref="AY12:BA12"/>
    <mergeCell ref="BB12:BD12"/>
    <mergeCell ref="BE12:BG12"/>
    <mergeCell ref="ET12:EV12"/>
    <mergeCell ref="EW12:EY12"/>
    <mergeCell ref="EZ12:FB12"/>
    <mergeCell ref="FC12:FE12"/>
    <mergeCell ref="FF12:FH12"/>
    <mergeCell ref="D4:E4"/>
    <mergeCell ref="D6:E6"/>
    <mergeCell ref="BH12:BJ12"/>
    <mergeCell ref="BK12:BM12"/>
    <mergeCell ref="BN12:BP12"/>
    <mergeCell ref="X12:Z12"/>
    <mergeCell ref="AA12:AC12"/>
    <mergeCell ref="AD12:AF12"/>
    <mergeCell ref="AG12:AI12"/>
    <mergeCell ref="B18:C18"/>
    <mergeCell ref="B33:C33"/>
    <mergeCell ref="B40:C40"/>
    <mergeCell ref="B28:C28"/>
    <mergeCell ref="B29:C29"/>
    <mergeCell ref="B9:E9"/>
    <mergeCell ref="B10:E10"/>
    <mergeCell ref="B11:E11"/>
    <mergeCell ref="B12:E12"/>
    <mergeCell ref="B13:E13"/>
    <mergeCell ref="B14:E14"/>
  </mergeCells>
  <phoneticPr fontId="3"/>
  <pageMargins left="0.70866141732283472" right="0.70866141732283472" top="0.74803149606299213" bottom="0.74803149606299213" header="0.31496062992125984" footer="0.31496062992125984"/>
  <pageSetup paperSize="9"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D26"/>
  <sheetViews>
    <sheetView showGridLines="0" view="pageBreakPreview" topLeftCell="A23" zoomScaleNormal="90" zoomScaleSheetLayoutView="100" workbookViewId="0">
      <selection sqref="A1:XFD22"/>
    </sheetView>
  </sheetViews>
  <sheetFormatPr defaultColWidth="9" defaultRowHeight="14.25" x14ac:dyDescent="0.15"/>
  <cols>
    <col min="1" max="1" width="5.5" style="16" customWidth="1"/>
    <col min="2" max="2" width="6.375" style="16" customWidth="1"/>
    <col min="3" max="3" width="4.125" style="16" customWidth="1"/>
    <col min="4" max="4" width="43.75" style="16" customWidth="1"/>
    <col min="5" max="5" width="22.375" style="16" customWidth="1"/>
    <col min="6" max="6" width="9.5" style="16" customWidth="1"/>
    <col min="7" max="11" width="4.25" style="16" customWidth="1"/>
    <col min="12" max="17" width="2.625" style="16" customWidth="1"/>
    <col min="18" max="16384" width="9" style="16"/>
  </cols>
  <sheetData>
    <row r="1" spans="1:30" ht="27.75" hidden="1" customHeight="1" x14ac:dyDescent="0.15">
      <c r="A1" s="17" t="s">
        <v>310</v>
      </c>
      <c r="B1" s="51"/>
      <c r="C1" s="51"/>
      <c r="D1" s="51"/>
      <c r="Q1" s="18"/>
      <c r="R1" s="18"/>
      <c r="AD1" s="16" t="s">
        <v>34</v>
      </c>
    </row>
    <row r="2" spans="1:30" ht="27.75" hidden="1" customHeight="1" x14ac:dyDescent="0.15">
      <c r="A2" s="17"/>
      <c r="B2" s="51"/>
      <c r="C2" s="51"/>
      <c r="D2" s="51"/>
      <c r="E2" s="392" t="s">
        <v>454</v>
      </c>
      <c r="Q2" s="18"/>
      <c r="R2" s="18"/>
    </row>
    <row r="3" spans="1:30" s="19" customFormat="1" ht="25.5" hidden="1" customHeight="1" x14ac:dyDescent="0.15">
      <c r="A3" s="517">
        <f>'はじめに（PC）'!D3</f>
        <v>0</v>
      </c>
      <c r="B3" s="517"/>
      <c r="C3" s="517"/>
      <c r="D3" s="175" t="s">
        <v>429</v>
      </c>
      <c r="E3" s="52"/>
      <c r="F3" s="20"/>
      <c r="G3" s="20"/>
    </row>
    <row r="4" spans="1:30" s="19" customFormat="1" ht="29.25" hidden="1" customHeight="1" x14ac:dyDescent="0.15">
      <c r="A4" s="53"/>
      <c r="B4" s="53"/>
      <c r="C4" s="53"/>
      <c r="D4" s="53"/>
      <c r="E4" s="53"/>
      <c r="F4" s="20"/>
      <c r="G4" s="20"/>
      <c r="H4" s="20"/>
      <c r="I4" s="20"/>
      <c r="J4" s="20"/>
      <c r="K4" s="20"/>
      <c r="L4" s="20"/>
      <c r="M4" s="20"/>
      <c r="N4" s="20"/>
      <c r="O4" s="20"/>
      <c r="P4" s="20"/>
      <c r="Q4" s="20"/>
    </row>
    <row r="5" spans="1:30" ht="24" hidden="1" customHeight="1" x14ac:dyDescent="0.15">
      <c r="A5" s="54"/>
      <c r="B5" s="54"/>
      <c r="C5" s="54"/>
      <c r="D5" s="54"/>
      <c r="E5" s="124" t="str">
        <f>'はじめに（PC）'!D4&amp;""</f>
        <v/>
      </c>
    </row>
    <row r="6" spans="1:30" ht="24" hidden="1" customHeight="1" x14ac:dyDescent="0.15">
      <c r="A6" s="54"/>
      <c r="B6" s="54"/>
      <c r="C6" s="54"/>
      <c r="D6" s="54"/>
      <c r="E6" s="125" t="str">
        <f>'はじめに（PC）'!D5&amp;""</f>
        <v/>
      </c>
      <c r="H6" s="391" t="s">
        <v>573</v>
      </c>
    </row>
    <row r="7" spans="1:30" ht="26.25" hidden="1" customHeight="1" x14ac:dyDescent="0.15">
      <c r="A7" s="54"/>
      <c r="B7" s="54"/>
      <c r="C7" s="54"/>
      <c r="D7" s="54"/>
      <c r="E7" s="55"/>
    </row>
    <row r="8" spans="1:30" s="19" customFormat="1" ht="25.5" hidden="1" customHeight="1" x14ac:dyDescent="0.15">
      <c r="A8" s="56"/>
      <c r="B8" s="52"/>
      <c r="C8" s="52"/>
      <c r="D8" s="52"/>
      <c r="E8" s="52"/>
      <c r="F8" s="20"/>
      <c r="G8" s="20"/>
    </row>
    <row r="9" spans="1:30" s="19" customFormat="1" ht="25.5" hidden="1" customHeight="1" x14ac:dyDescent="0.15">
      <c r="A9" s="56"/>
      <c r="B9" s="57" t="s">
        <v>159</v>
      </c>
      <c r="C9" s="57"/>
      <c r="D9" s="57"/>
      <c r="E9" s="57"/>
      <c r="F9" s="20"/>
      <c r="G9" s="20"/>
    </row>
    <row r="10" spans="1:30" s="19" customFormat="1" ht="25.5" hidden="1" customHeight="1" x14ac:dyDescent="0.15">
      <c r="A10" s="56"/>
      <c r="B10" s="52"/>
      <c r="C10" s="52"/>
      <c r="D10" s="52"/>
      <c r="E10" s="52"/>
      <c r="F10" s="20"/>
      <c r="G10" s="20"/>
    </row>
    <row r="11" spans="1:30" s="21" customFormat="1" ht="45.75" hidden="1" customHeight="1" x14ac:dyDescent="0.15">
      <c r="A11" s="520" t="s">
        <v>60</v>
      </c>
      <c r="B11" s="520"/>
      <c r="C11" s="520"/>
      <c r="D11" s="520"/>
      <c r="E11" s="520"/>
      <c r="F11" s="520"/>
    </row>
    <row r="12" spans="1:30" s="21" customFormat="1" ht="18" hidden="1" customHeight="1" x14ac:dyDescent="0.15"/>
    <row r="13" spans="1:30" s="19" customFormat="1" ht="25.5" hidden="1" customHeight="1" x14ac:dyDescent="0.15">
      <c r="A13" s="518" t="s">
        <v>59</v>
      </c>
      <c r="B13" s="518"/>
      <c r="C13" s="518"/>
      <c r="D13" s="518"/>
      <c r="E13" s="518"/>
      <c r="F13" s="22"/>
      <c r="G13" s="22"/>
      <c r="H13" s="22"/>
      <c r="I13" s="22"/>
      <c r="J13" s="22"/>
    </row>
    <row r="14" spans="1:30" s="21" customFormat="1" ht="24.75" hidden="1" customHeight="1" x14ac:dyDescent="0.15">
      <c r="B14" s="21" t="s">
        <v>56</v>
      </c>
    </row>
    <row r="15" spans="1:30" s="19" customFormat="1" ht="24.75" hidden="1" customHeight="1" x14ac:dyDescent="0.15">
      <c r="A15" s="23"/>
      <c r="B15" s="58"/>
      <c r="C15" s="58"/>
      <c r="D15" s="58"/>
      <c r="E15" s="23"/>
      <c r="F15" s="23"/>
      <c r="G15" s="23"/>
      <c r="H15" s="23"/>
      <c r="I15" s="23"/>
      <c r="J15" s="23"/>
    </row>
    <row r="16" spans="1:30" s="21" customFormat="1" ht="24.75" hidden="1" customHeight="1" x14ac:dyDescent="0.15">
      <c r="B16" s="21" t="s">
        <v>57</v>
      </c>
    </row>
    <row r="17" spans="2:5" ht="24.75" hidden="1" customHeight="1" x14ac:dyDescent="0.15">
      <c r="C17" s="438" t="s">
        <v>96</v>
      </c>
      <c r="D17" s="519" t="s">
        <v>97</v>
      </c>
      <c r="E17" s="519"/>
    </row>
    <row r="18" spans="2:5" ht="24.75" hidden="1" customHeight="1" x14ac:dyDescent="0.15">
      <c r="C18" s="439" t="s">
        <v>100</v>
      </c>
      <c r="D18" s="519" t="s">
        <v>98</v>
      </c>
      <c r="E18" s="519"/>
    </row>
    <row r="19" spans="2:5" ht="24.75" hidden="1" customHeight="1" x14ac:dyDescent="0.15">
      <c r="C19" s="439" t="s">
        <v>100</v>
      </c>
      <c r="D19" s="519" t="s">
        <v>99</v>
      </c>
      <c r="E19" s="519"/>
    </row>
    <row r="20" spans="2:5" ht="24.75" hidden="1" customHeight="1" x14ac:dyDescent="0.15">
      <c r="B20" s="58"/>
    </row>
    <row r="21" spans="2:5" s="21" customFormat="1" ht="24.75" hidden="1" customHeight="1" x14ac:dyDescent="0.15">
      <c r="B21" s="21" t="s">
        <v>58</v>
      </c>
    </row>
    <row r="22" spans="2:5" s="21" customFormat="1" ht="24.75" hidden="1" customHeight="1" x14ac:dyDescent="0.15">
      <c r="C22" s="439" t="s">
        <v>100</v>
      </c>
      <c r="D22" s="21" t="s">
        <v>101</v>
      </c>
    </row>
    <row r="23" spans="2:5" ht="25.5" customHeight="1" x14ac:dyDescent="0.15"/>
    <row r="24" spans="2:5" ht="25.5" customHeight="1" x14ac:dyDescent="0.15"/>
    <row r="25" spans="2:5" ht="25.5" customHeight="1" x14ac:dyDescent="0.15"/>
    <row r="26" spans="2:5" ht="25.5" customHeight="1" x14ac:dyDescent="0.15"/>
  </sheetData>
  <sheetProtection algorithmName="SHA-512" hashValue="YQ/vWWJHe+lrhSAYbLZSSkLcECy16NX+ugzImuSEdSkNaTVaZ8UpT3rpZ9g3Da/SAwsFV8whxxQCw0v7olU5YQ==" saltValue="wSOEZNih6ncpF59cVeNywA==" spinCount="100000" sheet="1" objects="1" scenarios="1"/>
  <mergeCells count="6">
    <mergeCell ref="A3:C3"/>
    <mergeCell ref="A13:E13"/>
    <mergeCell ref="D19:E19"/>
    <mergeCell ref="D18:E18"/>
    <mergeCell ref="D17:E17"/>
    <mergeCell ref="A11:F11"/>
  </mergeCells>
  <phoneticPr fontId="3"/>
  <dataValidations count="1">
    <dataValidation type="list" allowBlank="1" showInputMessage="1" showErrorMessage="1" sqref="C22 C17:C19" xr:uid="{00000000-0002-0000-0100-00000000000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G47"/>
  <sheetViews>
    <sheetView showGridLines="0" view="pageBreakPreview" topLeftCell="A48" zoomScaleNormal="100" zoomScaleSheetLayoutView="100" workbookViewId="0">
      <selection sqref="A1:XFD47"/>
    </sheetView>
  </sheetViews>
  <sheetFormatPr defaultColWidth="9" defaultRowHeight="18" customHeight="1" x14ac:dyDescent="0.15"/>
  <cols>
    <col min="1" max="2" width="2.5" style="43" customWidth="1"/>
    <col min="3" max="3" width="4.75" style="43" customWidth="1"/>
    <col min="4" max="4" width="5" style="43" customWidth="1"/>
    <col min="5" max="5" width="38.875" style="43" customWidth="1"/>
    <col min="6" max="6" width="23.625" style="43" customWidth="1"/>
    <col min="7" max="7" width="6.25" style="43" customWidth="1"/>
    <col min="8" max="8" width="3.5" style="43" customWidth="1"/>
    <col min="9" max="9" width="9" style="43"/>
    <col min="10" max="10" width="5.75" style="43" customWidth="1"/>
    <col min="11" max="16384" width="9" style="43"/>
  </cols>
  <sheetData>
    <row r="1" spans="1:7" ht="18" hidden="1" customHeight="1" x14ac:dyDescent="0.15">
      <c r="A1" s="17" t="s">
        <v>311</v>
      </c>
    </row>
    <row r="2" spans="1:7" ht="11.1" hidden="1" customHeight="1" x14ac:dyDescent="0.15"/>
    <row r="3" spans="1:7" ht="18" hidden="1" customHeight="1" x14ac:dyDescent="0.15">
      <c r="A3" s="524" t="s">
        <v>61</v>
      </c>
      <c r="B3" s="524"/>
      <c r="C3" s="524"/>
      <c r="D3" s="524"/>
      <c r="E3" s="524"/>
      <c r="F3" s="524"/>
      <c r="G3" s="524"/>
    </row>
    <row r="4" spans="1:7" ht="7.5" hidden="1" customHeight="1" x14ac:dyDescent="0.15"/>
    <row r="5" spans="1:7" ht="18" hidden="1" customHeight="1" x14ac:dyDescent="0.15">
      <c r="F5" s="525" t="str">
        <f>'様式第1-1号'!E2</f>
        <v>○年○月○日</v>
      </c>
      <c r="G5" s="525"/>
    </row>
    <row r="6" spans="1:7" ht="21" hidden="1" customHeight="1" x14ac:dyDescent="0.15">
      <c r="F6" s="529" t="str">
        <f>'はじめに（PC）'!D4&amp;""</f>
        <v/>
      </c>
      <c r="G6" s="529"/>
    </row>
    <row r="7" spans="1:7" ht="8.1" hidden="1" customHeight="1" x14ac:dyDescent="0.15"/>
    <row r="8" spans="1:7" ht="18" hidden="1" customHeight="1" x14ac:dyDescent="0.15">
      <c r="A8" s="59" t="s">
        <v>62</v>
      </c>
      <c r="B8" s="59"/>
    </row>
    <row r="9" spans="1:7" ht="18" hidden="1" customHeight="1" x14ac:dyDescent="0.15">
      <c r="A9" s="43" t="s">
        <v>63</v>
      </c>
    </row>
    <row r="10" spans="1:7" ht="36.75" hidden="1" customHeight="1" x14ac:dyDescent="0.15">
      <c r="B10" s="526" t="s">
        <v>180</v>
      </c>
      <c r="C10" s="526"/>
      <c r="D10" s="526"/>
      <c r="E10" s="526"/>
      <c r="F10" s="526"/>
      <c r="G10" s="526"/>
    </row>
    <row r="11" spans="1:7" ht="18" hidden="1" customHeight="1" x14ac:dyDescent="0.15">
      <c r="A11" s="43" t="s">
        <v>64</v>
      </c>
    </row>
    <row r="12" spans="1:7" ht="38.25" hidden="1" customHeight="1" x14ac:dyDescent="0.15">
      <c r="B12" s="526" t="s">
        <v>181</v>
      </c>
      <c r="C12" s="526"/>
      <c r="D12" s="526"/>
      <c r="E12" s="526"/>
      <c r="F12" s="526"/>
      <c r="G12" s="526"/>
    </row>
    <row r="13" spans="1:7" ht="18" hidden="1" customHeight="1" x14ac:dyDescent="0.15">
      <c r="A13" s="60" t="s">
        <v>65</v>
      </c>
      <c r="B13" s="60"/>
    </row>
    <row r="14" spans="1:7" ht="18" hidden="1" customHeight="1" x14ac:dyDescent="0.15">
      <c r="A14" s="43" t="s">
        <v>253</v>
      </c>
    </row>
    <row r="15" spans="1:7" ht="18" hidden="1" customHeight="1" x14ac:dyDescent="0.15">
      <c r="A15" s="43" t="s">
        <v>66</v>
      </c>
    </row>
    <row r="16" spans="1:7" ht="18" hidden="1" customHeight="1" x14ac:dyDescent="0.15">
      <c r="C16" s="530" t="s">
        <v>131</v>
      </c>
      <c r="D16" s="531"/>
      <c r="E16" s="531"/>
      <c r="F16" s="531"/>
      <c r="G16" s="532"/>
    </row>
    <row r="17" spans="1:7" ht="18" hidden="1" customHeight="1" x14ac:dyDescent="0.15">
      <c r="C17" s="61"/>
      <c r="D17" s="527" t="s">
        <v>40</v>
      </c>
      <c r="E17" s="528" t="s">
        <v>148</v>
      </c>
      <c r="F17" s="528"/>
      <c r="G17" s="528"/>
    </row>
    <row r="18" spans="1:7" ht="40.5" hidden="1" customHeight="1" x14ac:dyDescent="0.15">
      <c r="C18" s="61"/>
      <c r="D18" s="527"/>
      <c r="E18" s="528"/>
      <c r="F18" s="528"/>
      <c r="G18" s="528"/>
    </row>
    <row r="19" spans="1:7" ht="18" hidden="1" customHeight="1" x14ac:dyDescent="0.15">
      <c r="C19" s="61"/>
      <c r="D19" s="527" t="s">
        <v>40</v>
      </c>
      <c r="E19" s="528" t="s">
        <v>324</v>
      </c>
      <c r="F19" s="528"/>
      <c r="G19" s="528"/>
    </row>
    <row r="20" spans="1:7" ht="27.75" hidden="1" customHeight="1" x14ac:dyDescent="0.15">
      <c r="C20" s="61"/>
      <c r="D20" s="527"/>
      <c r="E20" s="528"/>
      <c r="F20" s="528"/>
      <c r="G20" s="528"/>
    </row>
    <row r="21" spans="1:7" ht="18" hidden="1" customHeight="1" x14ac:dyDescent="0.15">
      <c r="C21" s="393"/>
      <c r="D21" s="533" t="s">
        <v>132</v>
      </c>
      <c r="E21" s="533"/>
      <c r="F21" s="533"/>
      <c r="G21" s="533"/>
    </row>
    <row r="22" spans="1:7" ht="18" hidden="1" customHeight="1" x14ac:dyDescent="0.15">
      <c r="C22" s="393"/>
      <c r="D22" s="533" t="s">
        <v>133</v>
      </c>
      <c r="E22" s="533"/>
      <c r="F22" s="533"/>
      <c r="G22" s="533"/>
    </row>
    <row r="23" spans="1:7" ht="18" hidden="1" customHeight="1" x14ac:dyDescent="0.15">
      <c r="C23" s="393"/>
      <c r="D23" s="533" t="s">
        <v>134</v>
      </c>
      <c r="E23" s="533"/>
      <c r="F23" s="533"/>
      <c r="G23" s="533"/>
    </row>
    <row r="24" spans="1:7" ht="5.0999999999999996" hidden="1" customHeight="1" x14ac:dyDescent="0.15">
      <c r="C24" s="62"/>
      <c r="D24" s="63"/>
      <c r="E24" s="63"/>
      <c r="F24" s="63"/>
      <c r="G24" s="63"/>
    </row>
    <row r="25" spans="1:7" ht="18" hidden="1" customHeight="1" x14ac:dyDescent="0.15">
      <c r="A25" s="43" t="s">
        <v>67</v>
      </c>
    </row>
    <row r="26" spans="1:7" ht="18" hidden="1" customHeight="1" x14ac:dyDescent="0.15">
      <c r="C26" s="521" t="s">
        <v>325</v>
      </c>
      <c r="D26" s="521"/>
      <c r="E26" s="521"/>
      <c r="F26" s="521"/>
      <c r="G26" s="521"/>
    </row>
    <row r="27" spans="1:7" ht="18" hidden="1" customHeight="1" x14ac:dyDescent="0.15">
      <c r="C27" s="521"/>
      <c r="D27" s="521"/>
      <c r="E27" s="521"/>
      <c r="F27" s="521"/>
      <c r="G27" s="521"/>
    </row>
    <row r="28" spans="1:7" ht="18" hidden="1" customHeight="1" x14ac:dyDescent="0.15">
      <c r="A28" s="43" t="s">
        <v>254</v>
      </c>
    </row>
    <row r="29" spans="1:7" ht="18" hidden="1" customHeight="1" x14ac:dyDescent="0.15">
      <c r="A29" s="43" t="s">
        <v>228</v>
      </c>
    </row>
    <row r="30" spans="1:7" ht="18" hidden="1" customHeight="1" x14ac:dyDescent="0.15">
      <c r="A30" s="43" t="s">
        <v>255</v>
      </c>
    </row>
    <row r="31" spans="1:7" ht="18" hidden="1" customHeight="1" x14ac:dyDescent="0.15">
      <c r="C31" s="521" t="s">
        <v>229</v>
      </c>
      <c r="D31" s="522"/>
      <c r="E31" s="522"/>
      <c r="F31" s="522"/>
      <c r="G31" s="522"/>
    </row>
    <row r="32" spans="1:7" ht="18" hidden="1" customHeight="1" x14ac:dyDescent="0.15">
      <c r="C32" s="522"/>
      <c r="D32" s="522"/>
      <c r="E32" s="522"/>
      <c r="F32" s="522"/>
      <c r="G32" s="522"/>
    </row>
    <row r="33" spans="1:7" ht="18" hidden="1" customHeight="1" x14ac:dyDescent="0.15">
      <c r="A33" s="43" t="s">
        <v>256</v>
      </c>
    </row>
    <row r="34" spans="1:7" ht="18" hidden="1" customHeight="1" x14ac:dyDescent="0.15">
      <c r="C34" s="394" t="s">
        <v>338</v>
      </c>
      <c r="D34" s="394"/>
      <c r="E34" s="394"/>
      <c r="F34" s="394"/>
      <c r="G34" s="394"/>
    </row>
    <row r="35" spans="1:7" ht="18" hidden="1" customHeight="1" x14ac:dyDescent="0.15">
      <c r="C35" s="522" t="s">
        <v>230</v>
      </c>
      <c r="D35" s="522"/>
      <c r="E35" s="522"/>
      <c r="F35" s="522"/>
      <c r="G35" s="522"/>
    </row>
    <row r="36" spans="1:7" ht="18" hidden="1" customHeight="1" x14ac:dyDescent="0.15">
      <c r="C36" s="394" t="s">
        <v>447</v>
      </c>
      <c r="D36" s="394"/>
      <c r="E36" s="394"/>
      <c r="F36" s="394"/>
      <c r="G36" s="394"/>
    </row>
    <row r="37" spans="1:7" ht="41.25" hidden="1" customHeight="1" x14ac:dyDescent="0.15">
      <c r="C37" s="521" t="s">
        <v>231</v>
      </c>
      <c r="D37" s="521"/>
      <c r="E37" s="521"/>
      <c r="F37" s="521"/>
      <c r="G37" s="521"/>
    </row>
    <row r="38" spans="1:7" ht="18" hidden="1" customHeight="1" x14ac:dyDescent="0.15">
      <c r="A38" s="59" t="s">
        <v>68</v>
      </c>
      <c r="B38" s="59"/>
    </row>
    <row r="39" spans="1:7" ht="18" hidden="1" customHeight="1" x14ac:dyDescent="0.15">
      <c r="C39" s="394" t="s">
        <v>326</v>
      </c>
      <c r="D39" s="394"/>
      <c r="E39" s="394"/>
      <c r="F39" s="394"/>
      <c r="G39" s="394"/>
    </row>
    <row r="40" spans="1:7" ht="5.0999999999999996" hidden="1" customHeight="1" x14ac:dyDescent="0.15"/>
    <row r="41" spans="1:7" ht="18" hidden="1" customHeight="1" x14ac:dyDescent="0.15">
      <c r="A41" s="59" t="s">
        <v>69</v>
      </c>
      <c r="B41" s="59"/>
    </row>
    <row r="42" spans="1:7" ht="18" hidden="1" customHeight="1" x14ac:dyDescent="0.15">
      <c r="C42" s="521" t="s">
        <v>327</v>
      </c>
      <c r="D42" s="521"/>
      <c r="E42" s="521"/>
      <c r="F42" s="521"/>
      <c r="G42" s="521"/>
    </row>
    <row r="43" spans="1:7" ht="29.25" hidden="1" customHeight="1" x14ac:dyDescent="0.15">
      <c r="B43" s="173"/>
      <c r="C43" s="521"/>
      <c r="D43" s="521"/>
      <c r="E43" s="521"/>
      <c r="F43" s="521"/>
      <c r="G43" s="521"/>
    </row>
    <row r="44" spans="1:7" ht="18" hidden="1" customHeight="1" x14ac:dyDescent="0.15"/>
    <row r="45" spans="1:7" s="375" customFormat="1" ht="18" hidden="1" customHeight="1" x14ac:dyDescent="0.15">
      <c r="A45" s="375" t="s">
        <v>82</v>
      </c>
    </row>
    <row r="46" spans="1:7" s="375" customFormat="1" ht="18" hidden="1" customHeight="1" x14ac:dyDescent="0.15">
      <c r="B46" s="523" t="s">
        <v>458</v>
      </c>
      <c r="C46" s="523"/>
      <c r="D46" s="523"/>
      <c r="E46" s="523"/>
      <c r="F46" s="523"/>
      <c r="G46" s="523"/>
    </row>
    <row r="47" spans="1:7" s="375" customFormat="1" ht="43.15" hidden="1" customHeight="1" x14ac:dyDescent="0.15">
      <c r="B47" s="523"/>
      <c r="C47" s="523"/>
      <c r="D47" s="523"/>
      <c r="E47" s="523"/>
      <c r="F47" s="523"/>
      <c r="G47" s="523"/>
    </row>
  </sheetData>
  <sheetProtection algorithmName="SHA-512" hashValue="IC26GHPqD6WGXbeb5mjpbKLS/nms7X414JALrxdWHwGAX9FfZLw6L/eov2XPYi3p0m8ZKvULNnRMVdniDrXJYw==" saltValue="q9BZQBVNJrtVkUYGfptSMQ==" spinCount="100000" sheet="1" objects="1" scenarios="1" insertRows="0" deleteRows="0"/>
  <mergeCells count="19">
    <mergeCell ref="D22:G22"/>
    <mergeCell ref="D23:G23"/>
    <mergeCell ref="C35:G35"/>
    <mergeCell ref="C37:G37"/>
    <mergeCell ref="C26:G27"/>
    <mergeCell ref="C31:G32"/>
    <mergeCell ref="B46:G47"/>
    <mergeCell ref="A3:G3"/>
    <mergeCell ref="F5:G5"/>
    <mergeCell ref="B10:G10"/>
    <mergeCell ref="D19:D20"/>
    <mergeCell ref="E19:G20"/>
    <mergeCell ref="F6:G6"/>
    <mergeCell ref="C42:G43"/>
    <mergeCell ref="B12:G12"/>
    <mergeCell ref="C16:G16"/>
    <mergeCell ref="D17:D18"/>
    <mergeCell ref="E17:G18"/>
    <mergeCell ref="D21:G21"/>
  </mergeCells>
  <phoneticPr fontId="3"/>
  <dataValidations disablePrompts="1" count="1">
    <dataValidation type="list" allowBlank="1" showInputMessage="1" showErrorMessage="1" sqref="D17:D20 C21:C23" xr:uid="{00000000-0002-0000-02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322"/>
  <sheetViews>
    <sheetView view="pageBreakPreview" topLeftCell="A71" zoomScaleNormal="64" zoomScaleSheetLayoutView="100" workbookViewId="0">
      <selection sqref="A1:XFD70"/>
    </sheetView>
  </sheetViews>
  <sheetFormatPr defaultColWidth="4.125" defaultRowHeight="18" customHeight="1" x14ac:dyDescent="0.15"/>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1" spans="1:17" ht="18" hidden="1" customHeight="1" x14ac:dyDescent="0.15"/>
    <row r="2" spans="1:17" s="5" customFormat="1" ht="24" hidden="1" customHeight="1" x14ac:dyDescent="0.15">
      <c r="A2" s="64" t="s">
        <v>312</v>
      </c>
      <c r="D2" s="65"/>
      <c r="M2" s="605" t="str">
        <f>'様式第1-1号'!E2</f>
        <v>○年○月○日</v>
      </c>
      <c r="N2" s="606"/>
    </row>
    <row r="3" spans="1:17" s="5" customFormat="1" ht="42.75" hidden="1" customHeight="1" x14ac:dyDescent="0.15">
      <c r="A3" s="8"/>
      <c r="D3" s="65"/>
      <c r="E3" s="66"/>
    </row>
    <row r="4" spans="1:17" s="5" customFormat="1" ht="76.5" hidden="1" customHeight="1" x14ac:dyDescent="0.15">
      <c r="B4" s="584" t="s">
        <v>581</v>
      </c>
      <c r="C4" s="585"/>
      <c r="D4" s="585"/>
      <c r="E4" s="585"/>
      <c r="F4" s="585"/>
      <c r="G4" s="585"/>
      <c r="H4" s="585"/>
      <c r="I4" s="585"/>
      <c r="J4" s="585"/>
      <c r="K4" s="585"/>
      <c r="L4" s="585"/>
      <c r="M4" s="585"/>
      <c r="N4" s="585"/>
    </row>
    <row r="5" spans="1:17" s="5" customFormat="1" ht="21.75" hidden="1" customHeight="1" x14ac:dyDescent="0.15">
      <c r="B5" s="46"/>
      <c r="C5" s="46"/>
      <c r="D5" s="46"/>
      <c r="E5" s="46"/>
      <c r="F5" s="67"/>
      <c r="G5" s="67"/>
      <c r="H5" s="67"/>
      <c r="I5" s="67"/>
      <c r="J5" s="67"/>
      <c r="K5" s="67"/>
      <c r="L5" s="67"/>
      <c r="M5" s="67"/>
      <c r="N5" s="67"/>
    </row>
    <row r="6" spans="1:17" s="5" customFormat="1" ht="21.75" hidden="1" customHeight="1" x14ac:dyDescent="0.15">
      <c r="D6" s="597" t="s">
        <v>446</v>
      </c>
      <c r="E6" s="597"/>
      <c r="F6" s="607"/>
      <c r="G6" s="608"/>
      <c r="H6" s="608"/>
      <c r="I6" s="608"/>
      <c r="J6" s="608"/>
      <c r="K6" s="608"/>
      <c r="L6" s="609"/>
    </row>
    <row r="7" spans="1:17" s="5" customFormat="1" ht="30.75" hidden="1" customHeight="1" x14ac:dyDescent="0.15">
      <c r="D7" s="560" t="s">
        <v>93</v>
      </c>
      <c r="E7" s="560"/>
      <c r="F7" s="552" t="str">
        <f>'はじめに（PC）'!D4&amp;""</f>
        <v/>
      </c>
      <c r="G7" s="553"/>
      <c r="H7" s="553"/>
      <c r="I7" s="553"/>
      <c r="J7" s="553"/>
      <c r="K7" s="553"/>
      <c r="L7" s="596"/>
      <c r="P7" s="36"/>
    </row>
    <row r="8" spans="1:17" s="5" customFormat="1" ht="11.25" hidden="1" customHeight="1" x14ac:dyDescent="0.15">
      <c r="D8" s="292"/>
      <c r="E8" s="292"/>
      <c r="F8" s="29"/>
      <c r="G8" s="68"/>
      <c r="H8" s="68"/>
      <c r="I8" s="68"/>
      <c r="J8" s="68"/>
      <c r="K8" s="68"/>
      <c r="L8" s="68"/>
    </row>
    <row r="9" spans="1:17" s="5" customFormat="1" ht="19.5" hidden="1" customHeight="1" x14ac:dyDescent="0.15">
      <c r="D9" s="597" t="s">
        <v>446</v>
      </c>
      <c r="E9" s="597"/>
      <c r="F9" s="593"/>
      <c r="G9" s="594"/>
      <c r="H9" s="594"/>
      <c r="I9" s="594"/>
      <c r="J9" s="594"/>
      <c r="K9" s="594"/>
      <c r="L9" s="595"/>
    </row>
    <row r="10" spans="1:17" s="5" customFormat="1" ht="30.75" hidden="1" customHeight="1" x14ac:dyDescent="0.15">
      <c r="D10" s="560" t="s">
        <v>94</v>
      </c>
      <c r="E10" s="560"/>
      <c r="F10" s="552" t="str">
        <f>'はじめに（PC）'!D5&amp;""</f>
        <v/>
      </c>
      <c r="G10" s="553"/>
      <c r="H10" s="553"/>
      <c r="I10" s="553"/>
      <c r="J10" s="553"/>
      <c r="K10" s="553"/>
      <c r="L10" s="214"/>
      <c r="P10" s="36"/>
      <c r="Q10" s="420" t="s">
        <v>574</v>
      </c>
    </row>
    <row r="11" spans="1:17" s="5" customFormat="1" ht="11.25" hidden="1" customHeight="1" x14ac:dyDescent="0.15">
      <c r="D11" s="292"/>
      <c r="E11" s="292"/>
      <c r="F11" s="69"/>
      <c r="H11" s="69"/>
      <c r="I11" s="69"/>
      <c r="J11" s="69"/>
      <c r="K11" s="69"/>
      <c r="L11" s="69"/>
    </row>
    <row r="12" spans="1:17" s="5" customFormat="1" ht="21.75" hidden="1" customHeight="1" x14ac:dyDescent="0.15">
      <c r="D12" s="597" t="s">
        <v>446</v>
      </c>
      <c r="E12" s="597"/>
      <c r="F12" s="593"/>
      <c r="G12" s="594"/>
      <c r="H12" s="594"/>
      <c r="I12" s="594"/>
      <c r="J12" s="594"/>
      <c r="K12" s="594"/>
      <c r="L12" s="595"/>
    </row>
    <row r="13" spans="1:17" s="5" customFormat="1" ht="30.75" hidden="1" customHeight="1" x14ac:dyDescent="0.15">
      <c r="D13" s="560" t="s">
        <v>76</v>
      </c>
      <c r="E13" s="560"/>
      <c r="F13" s="552" t="str">
        <f>'はじめに（PC）'!D6&amp;""</f>
        <v/>
      </c>
      <c r="G13" s="553"/>
      <c r="H13" s="553"/>
      <c r="I13" s="553"/>
      <c r="J13" s="553"/>
      <c r="K13" s="553"/>
      <c r="L13" s="596"/>
    </row>
    <row r="14" spans="1:17" s="5" customFormat="1" ht="20.25" hidden="1" customHeight="1" x14ac:dyDescent="0.15">
      <c r="E14" s="70"/>
    </row>
    <row r="15" spans="1:17" s="5" customFormat="1" ht="21.75" hidden="1" customHeight="1" x14ac:dyDescent="0.15">
      <c r="C15" s="70"/>
      <c r="D15" s="70"/>
      <c r="E15" s="70"/>
    </row>
    <row r="16" spans="1:17" s="5" customFormat="1" ht="21.75" hidden="1" customHeight="1" x14ac:dyDescent="0.15">
      <c r="D16" s="153" t="s">
        <v>232</v>
      </c>
      <c r="E16" s="616" t="s">
        <v>233</v>
      </c>
      <c r="F16" s="616"/>
      <c r="G16" s="616"/>
      <c r="H16" s="616"/>
      <c r="I16" s="616"/>
      <c r="J16" s="616"/>
      <c r="K16" s="616"/>
      <c r="L16" s="616"/>
      <c r="M16" s="616"/>
      <c r="N16" s="616"/>
    </row>
    <row r="17" spans="1:35" s="5" customFormat="1" ht="16.5" hidden="1" customHeight="1" x14ac:dyDescent="0.15">
      <c r="B17" s="9"/>
      <c r="C17" s="65"/>
      <c r="D17" s="71"/>
      <c r="E17" s="71"/>
      <c r="F17" s="67"/>
      <c r="G17" s="67"/>
      <c r="H17" s="67"/>
      <c r="I17" s="67"/>
      <c r="J17" s="67"/>
      <c r="K17" s="67"/>
      <c r="L17" s="67"/>
      <c r="M17" s="67"/>
      <c r="N17" s="67"/>
    </row>
    <row r="18" spans="1:35" s="5" customFormat="1" ht="21.75" hidden="1" customHeight="1" x14ac:dyDescent="0.15">
      <c r="D18" s="67" t="s">
        <v>77</v>
      </c>
      <c r="E18" s="72"/>
      <c r="F18" s="71"/>
      <c r="G18" s="71"/>
      <c r="H18" s="67"/>
      <c r="I18" s="67"/>
      <c r="J18" s="67"/>
      <c r="K18" s="67"/>
      <c r="L18" s="67"/>
      <c r="M18" s="67"/>
      <c r="N18" s="67"/>
    </row>
    <row r="19" spans="1:35" s="5" customFormat="1" ht="21.75" hidden="1" customHeight="1" x14ac:dyDescent="0.15">
      <c r="D19" s="159" t="str">
        <f>'様式第1-1号'!C17</f>
        <v>■</v>
      </c>
      <c r="E19" s="561" t="s">
        <v>130</v>
      </c>
      <c r="F19" s="562"/>
      <c r="G19" s="562"/>
      <c r="H19" s="562"/>
      <c r="I19" s="562"/>
      <c r="J19" s="562"/>
      <c r="K19" s="562"/>
      <c r="L19" s="563"/>
      <c r="M19" s="160" t="s">
        <v>79</v>
      </c>
    </row>
    <row r="20" spans="1:35" s="5" customFormat="1" ht="21.75" hidden="1" customHeight="1" x14ac:dyDescent="0.15">
      <c r="D20" s="161" t="str">
        <f>'様式第1-1号'!C18</f>
        <v>□</v>
      </c>
      <c r="E20" s="561" t="s">
        <v>388</v>
      </c>
      <c r="F20" s="562"/>
      <c r="G20" s="562"/>
      <c r="H20" s="562"/>
      <c r="I20" s="562"/>
      <c r="J20" s="562"/>
      <c r="K20" s="562"/>
      <c r="L20" s="563"/>
      <c r="M20" s="160" t="s">
        <v>80</v>
      </c>
    </row>
    <row r="21" spans="1:35" s="5" customFormat="1" ht="21.75" hidden="1" customHeight="1" x14ac:dyDescent="0.15">
      <c r="D21" s="161" t="str">
        <f>'様式第1-1号'!C19</f>
        <v>□</v>
      </c>
      <c r="E21" s="561" t="s">
        <v>389</v>
      </c>
      <c r="F21" s="562"/>
      <c r="G21" s="562"/>
      <c r="H21" s="562"/>
      <c r="I21" s="562"/>
      <c r="J21" s="562"/>
      <c r="K21" s="562"/>
      <c r="L21" s="563"/>
      <c r="M21" s="160" t="s">
        <v>80</v>
      </c>
    </row>
    <row r="22" spans="1:35" s="5" customFormat="1" ht="21.75" hidden="1" customHeight="1" x14ac:dyDescent="0.15">
      <c r="D22" s="161" t="str">
        <f>'様式第1-1号'!C22</f>
        <v>□</v>
      </c>
      <c r="E22" s="564" t="s">
        <v>390</v>
      </c>
      <c r="F22" s="565"/>
      <c r="G22" s="565"/>
      <c r="H22" s="565"/>
      <c r="I22" s="565"/>
      <c r="J22" s="565"/>
      <c r="K22" s="565"/>
      <c r="L22" s="566"/>
      <c r="M22" s="160" t="s">
        <v>80</v>
      </c>
    </row>
    <row r="23" spans="1:35" s="5" customFormat="1" ht="28.5" hidden="1" customHeight="1" x14ac:dyDescent="0.15">
      <c r="C23" s="83"/>
      <c r="D23" s="86" t="s">
        <v>81</v>
      </c>
      <c r="E23" s="219"/>
      <c r="F23" s="219"/>
      <c r="G23" s="219"/>
      <c r="H23" s="220"/>
      <c r="I23" s="221"/>
      <c r="J23" s="221"/>
      <c r="K23" s="221"/>
      <c r="L23" s="221"/>
      <c r="M23" s="221"/>
      <c r="N23" s="221"/>
    </row>
    <row r="24" spans="1:35" s="5" customFormat="1" ht="48.75" hidden="1" customHeight="1" x14ac:dyDescent="0.15">
      <c r="C24" s="83"/>
      <c r="D24" s="174"/>
      <c r="E24" s="219"/>
      <c r="F24" s="219"/>
      <c r="G24" s="219"/>
      <c r="H24" s="219"/>
      <c r="I24" s="221"/>
      <c r="J24" s="221"/>
      <c r="K24" s="221"/>
      <c r="L24" s="221"/>
      <c r="M24" s="221"/>
      <c r="N24" s="221"/>
    </row>
    <row r="25" spans="1:35" s="5" customFormat="1" ht="14.25" hidden="1" customHeight="1" x14ac:dyDescent="0.15">
      <c r="C25" s="83" t="s">
        <v>234</v>
      </c>
      <c r="D25" s="86"/>
      <c r="E25" s="86"/>
      <c r="F25" s="86"/>
      <c r="G25" s="86"/>
      <c r="H25" s="83"/>
      <c r="I25" s="83"/>
      <c r="J25" s="83"/>
      <c r="K25" s="83"/>
      <c r="L25" s="83"/>
      <c r="M25" s="83"/>
      <c r="N25" s="83"/>
    </row>
    <row r="26" spans="1:35" s="5" customFormat="1" ht="45.75" hidden="1" customHeight="1" x14ac:dyDescent="0.15">
      <c r="A26" s="73"/>
      <c r="B26" s="73"/>
      <c r="C26" s="583" t="s">
        <v>235</v>
      </c>
      <c r="D26" s="583"/>
      <c r="E26" s="583"/>
      <c r="F26" s="583"/>
      <c r="G26" s="583"/>
      <c r="H26" s="583"/>
      <c r="I26" s="583"/>
      <c r="J26" s="583"/>
      <c r="K26" s="583"/>
      <c r="L26" s="583"/>
      <c r="M26" s="583"/>
      <c r="N26" s="583"/>
    </row>
    <row r="27" spans="1:35" ht="19.5" hidden="1" customHeight="1" x14ac:dyDescent="0.15">
      <c r="A27" s="88" t="s">
        <v>32</v>
      </c>
      <c r="B27" s="120"/>
      <c r="C27" s="120"/>
      <c r="D27" s="120"/>
      <c r="E27" s="120"/>
      <c r="F27" s="120"/>
      <c r="G27" s="120"/>
      <c r="H27" s="120"/>
      <c r="I27" s="120"/>
      <c r="J27" s="2"/>
      <c r="K27" s="2"/>
      <c r="L27" s="2"/>
      <c r="M27" s="2"/>
      <c r="N27" s="2"/>
    </row>
    <row r="28" spans="1:35" ht="28.5" hidden="1" customHeight="1" x14ac:dyDescent="0.15">
      <c r="A28" s="88"/>
      <c r="B28" s="592" t="s">
        <v>150</v>
      </c>
      <c r="C28" s="592"/>
      <c r="D28" s="592"/>
      <c r="E28" s="592"/>
      <c r="F28" s="592"/>
      <c r="G28" s="592"/>
      <c r="H28" s="592"/>
      <c r="I28" s="592"/>
      <c r="J28" s="592"/>
      <c r="K28" s="592"/>
      <c r="L28" s="592"/>
      <c r="M28" s="592"/>
      <c r="N28" s="592"/>
      <c r="O28" s="31"/>
      <c r="P28" s="31"/>
      <c r="Q28" s="31"/>
      <c r="R28" s="31"/>
      <c r="S28" s="31"/>
      <c r="T28" s="31"/>
      <c r="U28" s="31"/>
      <c r="V28" s="31"/>
      <c r="W28" s="31"/>
      <c r="X28" s="31"/>
      <c r="Y28" s="31"/>
      <c r="Z28" s="31"/>
      <c r="AA28" s="31"/>
      <c r="AB28" s="31"/>
      <c r="AC28" s="31"/>
      <c r="AD28" s="31"/>
      <c r="AE28" s="31"/>
      <c r="AF28" s="31"/>
      <c r="AG28" s="31"/>
      <c r="AH28" s="31"/>
      <c r="AI28" s="31"/>
    </row>
    <row r="29" spans="1:35" ht="20.25" hidden="1" customHeight="1" x14ac:dyDescent="0.15">
      <c r="A29" s="88"/>
      <c r="B29" s="64" t="s">
        <v>431</v>
      </c>
      <c r="C29" s="64"/>
      <c r="D29" s="29"/>
      <c r="E29" s="29"/>
      <c r="F29" s="74"/>
      <c r="G29" s="74"/>
      <c r="H29" s="75"/>
      <c r="I29" s="75"/>
      <c r="J29" s="2"/>
      <c r="K29" s="2"/>
      <c r="L29" s="2"/>
      <c r="M29" s="76"/>
      <c r="N29" s="2"/>
    </row>
    <row r="30" spans="1:35" ht="31.5" hidden="1" customHeight="1" x14ac:dyDescent="0.15">
      <c r="A30" s="77"/>
      <c r="B30" s="601"/>
      <c r="C30" s="602"/>
      <c r="D30" s="567" t="s">
        <v>31</v>
      </c>
      <c r="E30" s="568"/>
      <c r="F30" s="598" t="s">
        <v>30</v>
      </c>
      <c r="G30" s="568"/>
      <c r="H30" s="599" t="s">
        <v>83</v>
      </c>
      <c r="I30" s="600"/>
      <c r="J30" s="598" t="s">
        <v>328</v>
      </c>
      <c r="K30" s="568"/>
      <c r="L30" s="222" t="s">
        <v>328</v>
      </c>
      <c r="M30" s="2"/>
      <c r="N30" s="2"/>
    </row>
    <row r="31" spans="1:35" ht="9" hidden="1" customHeight="1" x14ac:dyDescent="0.15">
      <c r="A31" s="77"/>
      <c r="B31" s="548" t="s">
        <v>84</v>
      </c>
      <c r="C31" s="549"/>
      <c r="D31" s="588"/>
      <c r="E31" s="589"/>
      <c r="F31" s="588"/>
      <c r="G31" s="589"/>
      <c r="H31" s="590"/>
      <c r="I31" s="591"/>
      <c r="J31" s="588"/>
      <c r="K31" s="589"/>
      <c r="L31" s="395"/>
      <c r="M31" s="162"/>
      <c r="N31" s="2"/>
    </row>
    <row r="32" spans="1:35" ht="22.5" hidden="1" customHeight="1" x14ac:dyDescent="0.15">
      <c r="A32" s="77"/>
      <c r="B32" s="550"/>
      <c r="C32" s="551"/>
      <c r="D32" s="571" t="s">
        <v>450</v>
      </c>
      <c r="E32" s="572"/>
      <c r="F32" s="571" t="s">
        <v>450</v>
      </c>
      <c r="G32" s="572"/>
      <c r="H32" s="573">
        <v>0</v>
      </c>
      <c r="I32" s="574"/>
      <c r="J32" s="571" t="s">
        <v>450</v>
      </c>
      <c r="K32" s="572"/>
      <c r="L32" s="396" t="s">
        <v>450</v>
      </c>
      <c r="M32" s="162"/>
      <c r="N32" s="2"/>
    </row>
    <row r="33" spans="1:27" ht="6.75" hidden="1" customHeight="1" x14ac:dyDescent="0.15">
      <c r="A33" s="77"/>
      <c r="B33" s="548" t="s">
        <v>155</v>
      </c>
      <c r="C33" s="549"/>
      <c r="D33" s="575"/>
      <c r="E33" s="576"/>
      <c r="F33" s="575"/>
      <c r="G33" s="576"/>
      <c r="H33" s="577"/>
      <c r="I33" s="578"/>
      <c r="J33" s="575"/>
      <c r="K33" s="576"/>
      <c r="L33" s="397"/>
      <c r="M33" s="162"/>
      <c r="N33" s="2"/>
    </row>
    <row r="34" spans="1:27" ht="22.5" hidden="1" customHeight="1" x14ac:dyDescent="0.15">
      <c r="A34" s="77"/>
      <c r="B34" s="550"/>
      <c r="C34" s="551"/>
      <c r="D34" s="571" t="s">
        <v>450</v>
      </c>
      <c r="E34" s="572"/>
      <c r="F34" s="571" t="s">
        <v>450</v>
      </c>
      <c r="G34" s="572"/>
      <c r="H34" s="573">
        <v>0</v>
      </c>
      <c r="I34" s="574"/>
      <c r="J34" s="571" t="s">
        <v>450</v>
      </c>
      <c r="K34" s="572"/>
      <c r="L34" s="398" t="s">
        <v>450</v>
      </c>
      <c r="M34" s="162"/>
      <c r="N34" s="2"/>
    </row>
    <row r="35" spans="1:27" ht="6.75" hidden="1" customHeight="1" x14ac:dyDescent="0.15">
      <c r="A35" s="77"/>
      <c r="B35" s="548" t="s">
        <v>156</v>
      </c>
      <c r="C35" s="549"/>
      <c r="D35" s="575"/>
      <c r="E35" s="632"/>
      <c r="F35" s="575"/>
      <c r="G35" s="632"/>
      <c r="H35" s="577"/>
      <c r="I35" s="633"/>
      <c r="J35" s="575"/>
      <c r="K35" s="632"/>
      <c r="L35" s="399"/>
      <c r="M35" s="162"/>
      <c r="N35" s="2"/>
    </row>
    <row r="36" spans="1:27" ht="22.5" hidden="1" customHeight="1" x14ac:dyDescent="0.15">
      <c r="A36" s="77"/>
      <c r="B36" s="550"/>
      <c r="C36" s="551"/>
      <c r="D36" s="571" t="s">
        <v>450</v>
      </c>
      <c r="E36" s="572"/>
      <c r="F36" s="571" t="s">
        <v>450</v>
      </c>
      <c r="G36" s="572"/>
      <c r="H36" s="573">
        <v>0</v>
      </c>
      <c r="I36" s="574"/>
      <c r="J36" s="571" t="s">
        <v>450</v>
      </c>
      <c r="K36" s="572"/>
      <c r="L36" s="396" t="s">
        <v>450</v>
      </c>
      <c r="M36" s="162"/>
      <c r="N36" s="2"/>
    </row>
    <row r="37" spans="1:27" ht="9" hidden="1" customHeight="1" x14ac:dyDescent="0.15">
      <c r="A37" s="77"/>
      <c r="B37" s="548" t="s">
        <v>85</v>
      </c>
      <c r="C37" s="549"/>
      <c r="D37" s="542"/>
      <c r="E37" s="543"/>
      <c r="F37" s="542"/>
      <c r="G37" s="543"/>
      <c r="H37" s="569"/>
      <c r="I37" s="570"/>
      <c r="J37" s="542"/>
      <c r="K37" s="543"/>
      <c r="L37" s="367"/>
      <c r="M37" s="162"/>
      <c r="N37" s="2"/>
    </row>
    <row r="38" spans="1:27" ht="22.5" hidden="1" customHeight="1" x14ac:dyDescent="0.15">
      <c r="A38" s="77"/>
      <c r="B38" s="550"/>
      <c r="C38" s="551"/>
      <c r="D38" s="546" t="s">
        <v>450</v>
      </c>
      <c r="E38" s="547"/>
      <c r="F38" s="546" t="s">
        <v>450</v>
      </c>
      <c r="G38" s="547"/>
      <c r="H38" s="617">
        <v>0</v>
      </c>
      <c r="I38" s="618"/>
      <c r="J38" s="546" t="s">
        <v>450</v>
      </c>
      <c r="K38" s="547"/>
      <c r="L38" s="368" t="s">
        <v>450</v>
      </c>
      <c r="M38" s="162"/>
      <c r="N38" s="2"/>
    </row>
    <row r="39" spans="1:27" ht="9" hidden="1" customHeight="1" x14ac:dyDescent="0.15">
      <c r="A39" s="77"/>
      <c r="B39" s="548" t="s">
        <v>86</v>
      </c>
      <c r="C39" s="549"/>
      <c r="D39" s="542"/>
      <c r="E39" s="543"/>
      <c r="F39" s="542"/>
      <c r="G39" s="543"/>
      <c r="H39" s="569"/>
      <c r="I39" s="570"/>
      <c r="J39" s="542"/>
      <c r="K39" s="543"/>
      <c r="L39" s="367"/>
      <c r="M39" s="162"/>
      <c r="N39" s="2"/>
    </row>
    <row r="40" spans="1:27" ht="22.5" hidden="1" customHeight="1" x14ac:dyDescent="0.15">
      <c r="A40" s="77"/>
      <c r="B40" s="550"/>
      <c r="C40" s="551"/>
      <c r="D40" s="546" t="s">
        <v>450</v>
      </c>
      <c r="E40" s="547"/>
      <c r="F40" s="546" t="s">
        <v>450</v>
      </c>
      <c r="G40" s="547"/>
      <c r="H40" s="617">
        <v>0</v>
      </c>
      <c r="I40" s="618"/>
      <c r="J40" s="546" t="s">
        <v>450</v>
      </c>
      <c r="K40" s="547"/>
      <c r="L40" s="368" t="s">
        <v>450</v>
      </c>
      <c r="M40" s="162"/>
      <c r="N40" s="2"/>
    </row>
    <row r="41" spans="1:27" s="32" customFormat="1" ht="22.5" hidden="1" customHeight="1" x14ac:dyDescent="0.15">
      <c r="A41" s="88"/>
      <c r="B41" s="64" t="s">
        <v>432</v>
      </c>
      <c r="M41" s="78"/>
      <c r="N41" s="78"/>
      <c r="O41" s="33"/>
      <c r="P41" s="33"/>
      <c r="Q41" s="34"/>
      <c r="R41" s="33"/>
      <c r="S41" s="33"/>
      <c r="T41" s="33"/>
      <c r="U41" s="33"/>
      <c r="V41" s="33"/>
      <c r="Y41" s="33"/>
      <c r="Z41" s="33"/>
      <c r="AA41" s="33"/>
    </row>
    <row r="42" spans="1:27" ht="21" hidden="1" customHeight="1" x14ac:dyDescent="0.15">
      <c r="A42" s="79"/>
      <c r="B42" s="628" t="s">
        <v>236</v>
      </c>
      <c r="C42" s="629"/>
      <c r="D42" s="96"/>
      <c r="E42" s="49"/>
      <c r="F42" s="49"/>
      <c r="G42" s="49"/>
      <c r="H42" s="49"/>
      <c r="I42" s="49"/>
      <c r="J42" s="49"/>
      <c r="K42" s="40"/>
      <c r="L42" s="610" t="s">
        <v>73</v>
      </c>
      <c r="M42" s="612" t="s">
        <v>135</v>
      </c>
      <c r="N42" s="614" t="s">
        <v>257</v>
      </c>
    </row>
    <row r="43" spans="1:27" ht="21" hidden="1" customHeight="1" x14ac:dyDescent="0.15">
      <c r="A43" s="79"/>
      <c r="B43" s="630"/>
      <c r="C43" s="631"/>
      <c r="D43" s="544" t="s">
        <v>27</v>
      </c>
      <c r="E43" s="545"/>
      <c r="F43" s="544" t="s">
        <v>29</v>
      </c>
      <c r="G43" s="545"/>
      <c r="H43" s="544" t="s">
        <v>28</v>
      </c>
      <c r="I43" s="545"/>
      <c r="J43" s="544" t="s">
        <v>87</v>
      </c>
      <c r="K43" s="545"/>
      <c r="L43" s="611"/>
      <c r="M43" s="613"/>
      <c r="N43" s="615"/>
    </row>
    <row r="44" spans="1:27" ht="9" hidden="1" customHeight="1" x14ac:dyDescent="0.15">
      <c r="A44" s="79"/>
      <c r="B44" s="48"/>
      <c r="C44" s="634" t="s">
        <v>137</v>
      </c>
      <c r="D44" s="645"/>
      <c r="E44" s="646"/>
      <c r="F44" s="645"/>
      <c r="G44" s="646"/>
      <c r="H44" s="645"/>
      <c r="I44" s="646"/>
      <c r="J44" s="638"/>
      <c r="K44" s="639"/>
      <c r="L44" s="365">
        <f>SUM(D44,F44,H44)</f>
        <v>0</v>
      </c>
      <c r="M44" s="400"/>
      <c r="N44" s="304"/>
    </row>
    <row r="45" spans="1:27" ht="22.5" hidden="1" customHeight="1" x14ac:dyDescent="0.15">
      <c r="A45" s="79"/>
      <c r="B45" s="48"/>
      <c r="C45" s="635"/>
      <c r="D45" s="636">
        <v>0</v>
      </c>
      <c r="E45" s="637"/>
      <c r="F45" s="636">
        <v>0</v>
      </c>
      <c r="G45" s="637"/>
      <c r="H45" s="636">
        <v>0</v>
      </c>
      <c r="I45" s="637"/>
      <c r="J45" s="640"/>
      <c r="K45" s="641"/>
      <c r="L45" s="366">
        <f>SUM(D45:I45)</f>
        <v>0</v>
      </c>
      <c r="M45" s="401">
        <v>0</v>
      </c>
      <c r="N45" s="304" t="e">
        <f>SUM(#REF!,#REF!,#REF!,#REF!,#REF!,#REF!)+IF(#REF!="○",MIN(#REF!,#REF!),#REF!)+IFERROR(VLOOKUP("○",#REF!,5,FALSE),0)</f>
        <v>#REF!</v>
      </c>
    </row>
    <row r="46" spans="1:27" ht="9" hidden="1" customHeight="1" x14ac:dyDescent="0.15">
      <c r="A46" s="79"/>
      <c r="B46" s="48"/>
      <c r="C46" s="659" t="s">
        <v>136</v>
      </c>
      <c r="D46" s="642"/>
      <c r="E46" s="647"/>
      <c r="F46" s="642"/>
      <c r="G46" s="647"/>
      <c r="H46" s="642"/>
      <c r="I46" s="647"/>
      <c r="J46" s="642"/>
      <c r="K46" s="647"/>
      <c r="L46" s="216">
        <f>SUM(D46:K46)</f>
        <v>0</v>
      </c>
      <c r="M46" s="216"/>
      <c r="N46" s="217"/>
    </row>
    <row r="47" spans="1:27" ht="22.5" hidden="1" customHeight="1" x14ac:dyDescent="0.15">
      <c r="A47" s="79"/>
      <c r="B47" s="48"/>
      <c r="C47" s="660"/>
      <c r="D47" s="579">
        <v>0</v>
      </c>
      <c r="E47" s="580"/>
      <c r="F47" s="579">
        <v>0</v>
      </c>
      <c r="G47" s="580"/>
      <c r="H47" s="579">
        <v>0</v>
      </c>
      <c r="I47" s="580"/>
      <c r="J47" s="579">
        <v>0</v>
      </c>
      <c r="K47" s="580"/>
      <c r="L47" s="663">
        <f>SUM(D47:J47)</f>
        <v>0</v>
      </c>
      <c r="M47" s="648">
        <v>0</v>
      </c>
      <c r="N47" s="619">
        <v>0</v>
      </c>
    </row>
    <row r="48" spans="1:27" ht="9" hidden="1" customHeight="1" x14ac:dyDescent="0.15">
      <c r="A48" s="79"/>
      <c r="B48" s="163"/>
      <c r="C48" s="660"/>
      <c r="D48" s="655" t="s">
        <v>88</v>
      </c>
      <c r="E48" s="166"/>
      <c r="F48" s="657" t="s">
        <v>88</v>
      </c>
      <c r="G48" s="166"/>
      <c r="H48" s="657" t="s">
        <v>88</v>
      </c>
      <c r="I48" s="166"/>
      <c r="J48" s="657" t="s">
        <v>88</v>
      </c>
      <c r="K48" s="166"/>
      <c r="L48" s="663"/>
      <c r="M48" s="648"/>
      <c r="N48" s="619"/>
    </row>
    <row r="49" spans="1:35" ht="22.5" hidden="1" customHeight="1" x14ac:dyDescent="0.15">
      <c r="A49" s="79"/>
      <c r="B49" s="155"/>
      <c r="C49" s="661"/>
      <c r="D49" s="656"/>
      <c r="E49" s="165"/>
      <c r="F49" s="658"/>
      <c r="G49" s="165"/>
      <c r="H49" s="658"/>
      <c r="I49" s="165"/>
      <c r="J49" s="658"/>
      <c r="K49" s="165"/>
      <c r="L49" s="664"/>
      <c r="M49" s="649"/>
      <c r="N49" s="620"/>
    </row>
    <row r="50" spans="1:35" ht="10.5" hidden="1" customHeight="1" x14ac:dyDescent="0.15">
      <c r="A50" s="79"/>
      <c r="B50" s="621" t="s">
        <v>89</v>
      </c>
      <c r="C50" s="623" t="s">
        <v>149</v>
      </c>
      <c r="D50" s="642">
        <v>0</v>
      </c>
      <c r="E50" s="643"/>
      <c r="F50" s="643"/>
      <c r="G50" s="643"/>
      <c r="H50" s="643"/>
      <c r="I50" s="643"/>
      <c r="J50" s="643"/>
      <c r="K50" s="643"/>
      <c r="L50" s="643"/>
      <c r="M50" s="644"/>
      <c r="N50" s="217"/>
      <c r="O50" s="28"/>
      <c r="P50" s="28"/>
      <c r="Q50" s="28"/>
      <c r="R50" s="28"/>
      <c r="S50" s="28"/>
      <c r="T50" s="28"/>
      <c r="U50" s="28"/>
      <c r="V50" s="28"/>
      <c r="W50" s="28"/>
      <c r="X50" s="28"/>
      <c r="Y50" s="28"/>
      <c r="Z50" s="28"/>
      <c r="AA50" s="28"/>
      <c r="AB50" s="28"/>
      <c r="AC50" s="28"/>
      <c r="AD50" s="28"/>
      <c r="AE50" s="28"/>
      <c r="AF50" s="28"/>
      <c r="AG50" s="28"/>
      <c r="AH50" s="28"/>
      <c r="AI50" s="28"/>
    </row>
    <row r="51" spans="1:35" ht="24" hidden="1" customHeight="1" x14ac:dyDescent="0.15">
      <c r="A51" s="79"/>
      <c r="B51" s="622"/>
      <c r="C51" s="624"/>
      <c r="D51" s="625">
        <v>0</v>
      </c>
      <c r="E51" s="626"/>
      <c r="F51" s="626"/>
      <c r="G51" s="626"/>
      <c r="H51" s="626"/>
      <c r="I51" s="626"/>
      <c r="J51" s="626"/>
      <c r="K51" s="626"/>
      <c r="L51" s="626"/>
      <c r="M51" s="627"/>
      <c r="N51" s="218">
        <v>0</v>
      </c>
      <c r="O51" s="28"/>
      <c r="P51" s="28"/>
      <c r="Q51" s="28"/>
      <c r="R51" s="28"/>
      <c r="S51" s="28"/>
      <c r="T51" s="28"/>
      <c r="U51" s="28"/>
      <c r="V51" s="28"/>
      <c r="W51" s="28"/>
      <c r="X51" s="28"/>
      <c r="Y51" s="28"/>
      <c r="Z51" s="28"/>
      <c r="AA51" s="28"/>
      <c r="AB51" s="28"/>
      <c r="AC51" s="28"/>
      <c r="AD51" s="28"/>
      <c r="AE51" s="28"/>
      <c r="AF51" s="28"/>
      <c r="AG51" s="28"/>
      <c r="AH51" s="28"/>
      <c r="AI51" s="28"/>
    </row>
    <row r="52" spans="1:35" ht="41.25" hidden="1" customHeight="1" x14ac:dyDescent="0.15">
      <c r="A52" s="79"/>
      <c r="B52" s="581" t="s">
        <v>430</v>
      </c>
      <c r="C52" s="581"/>
      <c r="D52" s="581"/>
      <c r="E52" s="581"/>
      <c r="F52" s="581"/>
      <c r="G52" s="581"/>
      <c r="H52" s="581"/>
      <c r="I52" s="581"/>
      <c r="J52" s="581"/>
      <c r="K52" s="581"/>
      <c r="L52" s="581"/>
      <c r="M52" s="581"/>
      <c r="N52" s="581"/>
      <c r="O52" s="35"/>
      <c r="P52" s="35"/>
      <c r="Q52" s="35"/>
      <c r="R52" s="35"/>
      <c r="S52" s="35"/>
      <c r="T52" s="35"/>
      <c r="U52" s="35"/>
      <c r="V52" s="35"/>
      <c r="W52" s="35"/>
      <c r="X52" s="35"/>
      <c r="Y52" s="35"/>
      <c r="Z52" s="35"/>
      <c r="AA52" s="35"/>
      <c r="AB52" s="35"/>
      <c r="AC52" s="35"/>
      <c r="AD52" s="35"/>
      <c r="AE52" s="35"/>
      <c r="AF52" s="35"/>
      <c r="AG52" s="35"/>
      <c r="AH52" s="35"/>
    </row>
    <row r="53" spans="1:35" s="25" customFormat="1" ht="23.25" hidden="1" customHeight="1" x14ac:dyDescent="0.15">
      <c r="A53" s="80"/>
      <c r="B53" s="554" t="s">
        <v>90</v>
      </c>
      <c r="C53" s="555"/>
      <c r="D53" s="555"/>
      <c r="E53" s="556"/>
      <c r="F53" s="582" t="s">
        <v>16</v>
      </c>
      <c r="G53" s="582"/>
      <c r="H53" s="582" t="s">
        <v>17</v>
      </c>
      <c r="I53" s="582"/>
      <c r="J53" s="666" t="s">
        <v>18</v>
      </c>
      <c r="K53" s="667"/>
    </row>
    <row r="54" spans="1:35" s="25" customFormat="1" ht="9" hidden="1" customHeight="1" x14ac:dyDescent="0.15">
      <c r="A54" s="80"/>
      <c r="B54" s="557"/>
      <c r="C54" s="558"/>
      <c r="D54" s="558"/>
      <c r="E54" s="559"/>
      <c r="F54" s="587"/>
      <c r="G54" s="587"/>
      <c r="H54" s="587"/>
      <c r="I54" s="587"/>
      <c r="J54" s="541"/>
      <c r="K54" s="541"/>
    </row>
    <row r="55" spans="1:35" s="25" customFormat="1" ht="22.5" hidden="1" customHeight="1" x14ac:dyDescent="0.15">
      <c r="A55" s="80"/>
      <c r="B55" s="557"/>
      <c r="C55" s="558"/>
      <c r="D55" s="558"/>
      <c r="E55" s="559"/>
      <c r="F55" s="665">
        <v>0</v>
      </c>
      <c r="G55" s="540"/>
      <c r="H55" s="540">
        <v>0</v>
      </c>
      <c r="I55" s="540"/>
      <c r="J55" s="668">
        <v>0</v>
      </c>
      <c r="K55" s="669"/>
    </row>
    <row r="56" spans="1:35" s="25" customFormat="1" ht="9" hidden="1" customHeight="1" x14ac:dyDescent="0.15">
      <c r="A56" s="80"/>
      <c r="B56" s="154"/>
      <c r="C56" s="534" t="s">
        <v>329</v>
      </c>
      <c r="D56" s="535"/>
      <c r="E56" s="536"/>
      <c r="F56" s="603"/>
      <c r="G56" s="603"/>
      <c r="H56" s="603"/>
      <c r="I56" s="603"/>
      <c r="J56" s="604"/>
      <c r="K56" s="604"/>
    </row>
    <row r="57" spans="1:35" s="25" customFormat="1" ht="22.5" hidden="1" customHeight="1" x14ac:dyDescent="0.15">
      <c r="A57" s="80"/>
      <c r="B57" s="41"/>
      <c r="C57" s="537"/>
      <c r="D57" s="538"/>
      <c r="E57" s="539"/>
      <c r="F57" s="540">
        <v>0</v>
      </c>
      <c r="G57" s="540"/>
      <c r="H57" s="540">
        <v>0</v>
      </c>
      <c r="I57" s="540"/>
      <c r="J57" s="668">
        <v>0</v>
      </c>
      <c r="K57" s="669"/>
    </row>
    <row r="58" spans="1:35" s="25" customFormat="1" ht="18" hidden="1" customHeight="1" x14ac:dyDescent="0.15">
      <c r="A58" s="80"/>
      <c r="B58" s="662" t="s">
        <v>339</v>
      </c>
      <c r="C58" s="662"/>
      <c r="D58" s="662"/>
      <c r="E58" s="662"/>
      <c r="F58" s="662"/>
      <c r="G58" s="662"/>
      <c r="H58" s="662"/>
      <c r="I58" s="662"/>
      <c r="J58" s="662"/>
      <c r="K58" s="662"/>
      <c r="L58" s="662"/>
      <c r="M58" s="662"/>
      <c r="N58" s="662"/>
    </row>
    <row r="59" spans="1:35" s="36" customFormat="1" ht="18.600000000000001" hidden="1" customHeight="1" x14ac:dyDescent="0.15">
      <c r="B59" s="32" t="s">
        <v>433</v>
      </c>
    </row>
    <row r="60" spans="1:35" s="44" customFormat="1" ht="17.45" hidden="1" customHeight="1" x14ac:dyDescent="0.15">
      <c r="A60" s="215"/>
      <c r="B60" s="293" t="s">
        <v>91</v>
      </c>
      <c r="E60" s="81"/>
    </row>
    <row r="61" spans="1:35" s="36" customFormat="1" ht="18.600000000000001" hidden="1" customHeight="1" x14ac:dyDescent="0.15">
      <c r="B61" s="32" t="s">
        <v>434</v>
      </c>
    </row>
    <row r="62" spans="1:35" s="36" customFormat="1" ht="31.5" hidden="1" customHeight="1" x14ac:dyDescent="0.15">
      <c r="A62" s="215"/>
      <c r="B62" s="670" t="s">
        <v>435</v>
      </c>
      <c r="C62" s="670"/>
      <c r="D62" s="670"/>
      <c r="E62" s="670"/>
      <c r="F62" s="670"/>
      <c r="G62" s="670"/>
      <c r="H62" s="670"/>
      <c r="I62" s="670"/>
      <c r="J62" s="670"/>
      <c r="K62" s="670"/>
      <c r="L62" s="670"/>
      <c r="M62" s="670"/>
      <c r="N62" s="670"/>
    </row>
    <row r="63" spans="1:35" s="36" customFormat="1" ht="18.600000000000001" hidden="1" customHeight="1" x14ac:dyDescent="0.15">
      <c r="B63" s="32" t="s">
        <v>453</v>
      </c>
      <c r="D63" s="32"/>
      <c r="E63" s="32"/>
      <c r="F63" s="32"/>
      <c r="G63" s="32"/>
      <c r="H63" s="32"/>
      <c r="I63" s="32"/>
      <c r="J63" s="32"/>
      <c r="K63" s="32"/>
      <c r="L63" s="32"/>
    </row>
    <row r="64" spans="1:35" s="36" customFormat="1" ht="30" hidden="1" customHeight="1" x14ac:dyDescent="0.15">
      <c r="B64" s="650" t="s">
        <v>451</v>
      </c>
      <c r="C64" s="650"/>
      <c r="D64" s="650"/>
      <c r="E64" s="650"/>
    </row>
    <row r="65" spans="2:34" s="36" customFormat="1" ht="9" hidden="1" customHeight="1" x14ac:dyDescent="0.15">
      <c r="B65" s="651">
        <f>L44+L46-D65</f>
        <v>0</v>
      </c>
      <c r="C65" s="652"/>
      <c r="D65" s="652"/>
      <c r="E65" s="653"/>
    </row>
    <row r="66" spans="2:34" s="36" customFormat="1" ht="22.5" hidden="1" customHeight="1" x14ac:dyDescent="0.15">
      <c r="B66" s="654">
        <v>0</v>
      </c>
      <c r="C66" s="654"/>
      <c r="D66" s="654"/>
      <c r="E66" s="654"/>
      <c r="F66" s="37"/>
      <c r="G66" s="37"/>
      <c r="H66" s="37"/>
      <c r="I66" s="37"/>
      <c r="J66" s="37"/>
      <c r="K66" s="37"/>
      <c r="L66" s="37"/>
      <c r="M66" s="37"/>
      <c r="N66" s="37"/>
      <c r="O66" s="37"/>
      <c r="P66" s="37"/>
      <c r="Q66" s="37"/>
      <c r="R66" s="37"/>
      <c r="S66" s="37"/>
    </row>
    <row r="67" spans="2:34" s="36" customFormat="1" ht="15" hidden="1" customHeight="1" x14ac:dyDescent="0.15">
      <c r="B67" s="586"/>
      <c r="C67" s="586"/>
      <c r="D67" s="586"/>
      <c r="E67" s="586"/>
      <c r="F67" s="586"/>
      <c r="G67" s="586"/>
      <c r="H67" s="586"/>
      <c r="I67" s="586"/>
      <c r="J67" s="586"/>
      <c r="K67" s="586"/>
      <c r="L67" s="586"/>
      <c r="M67" s="586"/>
      <c r="N67" s="586"/>
      <c r="O67" s="37"/>
      <c r="P67" s="37"/>
      <c r="Q67" s="37"/>
      <c r="R67" s="37"/>
      <c r="S67" s="37"/>
      <c r="T67" s="37"/>
      <c r="U67" s="37"/>
      <c r="V67" s="37"/>
      <c r="W67" s="37"/>
      <c r="X67" s="37"/>
      <c r="Y67" s="37"/>
      <c r="Z67" s="37"/>
      <c r="AA67" s="37"/>
      <c r="AB67" s="37"/>
      <c r="AC67" s="37"/>
      <c r="AD67" s="37"/>
      <c r="AE67" s="37"/>
      <c r="AF67" s="37"/>
      <c r="AG67" s="37"/>
      <c r="AH67" s="37"/>
    </row>
    <row r="68" spans="2:34" s="36" customFormat="1" ht="27.75" hidden="1" customHeight="1" x14ac:dyDescent="0.15">
      <c r="B68" s="583" t="s">
        <v>151</v>
      </c>
      <c r="C68" s="583"/>
      <c r="D68" s="583"/>
      <c r="E68" s="583"/>
      <c r="F68" s="583"/>
      <c r="G68" s="583"/>
      <c r="H68" s="583"/>
      <c r="I68" s="583"/>
      <c r="J68" s="583"/>
      <c r="K68" s="583"/>
      <c r="L68" s="583"/>
      <c r="M68" s="583"/>
      <c r="N68" s="583"/>
      <c r="O68" s="37"/>
      <c r="P68" s="37"/>
      <c r="Q68" s="37"/>
      <c r="R68" s="37"/>
      <c r="S68" s="37"/>
      <c r="T68" s="37"/>
      <c r="U68" s="37"/>
      <c r="V68" s="37"/>
      <c r="W68" s="37"/>
      <c r="X68" s="37"/>
      <c r="Y68" s="37"/>
      <c r="Z68" s="37"/>
      <c r="AA68" s="37"/>
      <c r="AB68" s="37"/>
      <c r="AC68" s="37"/>
      <c r="AD68" s="37"/>
      <c r="AE68" s="37"/>
      <c r="AF68" s="37"/>
      <c r="AG68" s="37"/>
      <c r="AH68" s="37"/>
    </row>
    <row r="69" spans="2:34" s="36" customFormat="1" ht="15" hidden="1" customHeight="1" x14ac:dyDescent="0.15">
      <c r="B69" s="82" t="s">
        <v>82</v>
      </c>
      <c r="C69" s="83"/>
      <c r="D69" s="83"/>
      <c r="E69" s="83"/>
      <c r="F69" s="83"/>
      <c r="G69" s="83"/>
      <c r="H69" s="83"/>
      <c r="I69" s="83"/>
      <c r="J69" s="83"/>
      <c r="K69" s="83"/>
      <c r="L69" s="83"/>
      <c r="M69" s="83"/>
      <c r="N69" s="83"/>
    </row>
    <row r="70" spans="2:34" s="36" customFormat="1" ht="24.75" hidden="1" customHeight="1" x14ac:dyDescent="0.15">
      <c r="B70" s="583" t="s">
        <v>391</v>
      </c>
      <c r="C70" s="583"/>
      <c r="D70" s="583"/>
      <c r="E70" s="583"/>
      <c r="F70" s="583"/>
      <c r="G70" s="583"/>
      <c r="H70" s="583"/>
      <c r="I70" s="583"/>
      <c r="J70" s="583"/>
      <c r="K70" s="583"/>
      <c r="L70" s="583"/>
      <c r="M70" s="583"/>
      <c r="N70" s="583"/>
      <c r="O70" s="37"/>
      <c r="P70" s="37"/>
      <c r="Q70" s="37"/>
      <c r="R70" s="37"/>
      <c r="S70" s="37"/>
      <c r="T70" s="37"/>
      <c r="U70" s="37"/>
      <c r="V70" s="37"/>
      <c r="W70" s="37"/>
      <c r="X70" s="37"/>
      <c r="Y70" s="37"/>
      <c r="Z70" s="37"/>
      <c r="AA70" s="37"/>
      <c r="AB70" s="37"/>
      <c r="AC70" s="37"/>
      <c r="AD70" s="37"/>
      <c r="AE70" s="37"/>
      <c r="AF70" s="37"/>
      <c r="AG70" s="37"/>
      <c r="AH70" s="37"/>
    </row>
    <row r="107" spans="2:16" s="28" customFormat="1" ht="22.5" customHeight="1" x14ac:dyDescent="0.15">
      <c r="B107" s="39"/>
      <c r="C107" s="38"/>
      <c r="D107" s="33"/>
      <c r="E107" s="33"/>
      <c r="F107" s="33"/>
      <c r="G107" s="33"/>
      <c r="H107" s="33"/>
      <c r="I107" s="33"/>
      <c r="J107" s="33"/>
      <c r="K107" s="33"/>
      <c r="L107" s="33"/>
      <c r="M107" s="33"/>
      <c r="N107" s="33"/>
      <c r="O107" s="33"/>
      <c r="P107" s="33"/>
    </row>
    <row r="110" spans="2:16" ht="30" customHeight="1" x14ac:dyDescent="0.15"/>
    <row r="322" ht="65.25" customHeight="1" x14ac:dyDescent="0.15"/>
  </sheetData>
  <sheetProtection algorithmName="SHA-512" hashValue="3PM4NEoLqqSHmrIALqZgjQjNN9V1kfd7MAAoIF8/UpX3pF35MA/dDZaByd6h89dnGX+x0gmYMf2WfM3wQYaOLw==" saltValue="QAez3k9DQOoD2KTOlBnAWw==" spinCount="100000" sheet="1" objects="1" scenarios="1"/>
  <mergeCells count="133">
    <mergeCell ref="B64:E64"/>
    <mergeCell ref="B65:E65"/>
    <mergeCell ref="B66:E66"/>
    <mergeCell ref="D48:D49"/>
    <mergeCell ref="F48:F49"/>
    <mergeCell ref="H48:H49"/>
    <mergeCell ref="J48:J49"/>
    <mergeCell ref="J33:K33"/>
    <mergeCell ref="C46:C49"/>
    <mergeCell ref="B58:N58"/>
    <mergeCell ref="H47:I47"/>
    <mergeCell ref="L47:L49"/>
    <mergeCell ref="F55:G55"/>
    <mergeCell ref="H46:I46"/>
    <mergeCell ref="J46:K46"/>
    <mergeCell ref="J53:K53"/>
    <mergeCell ref="F54:G54"/>
    <mergeCell ref="H57:I57"/>
    <mergeCell ref="J57:K57"/>
    <mergeCell ref="H55:I55"/>
    <mergeCell ref="J55:K55"/>
    <mergeCell ref="B62:N62"/>
    <mergeCell ref="H56:I56"/>
    <mergeCell ref="H37:I37"/>
    <mergeCell ref="N47:N49"/>
    <mergeCell ref="B50:B51"/>
    <mergeCell ref="C50:C51"/>
    <mergeCell ref="D51:M51"/>
    <mergeCell ref="B42:C43"/>
    <mergeCell ref="B35:C36"/>
    <mergeCell ref="D35:E35"/>
    <mergeCell ref="F35:G35"/>
    <mergeCell ref="H35:I35"/>
    <mergeCell ref="J35:K35"/>
    <mergeCell ref="C44:C45"/>
    <mergeCell ref="D45:E45"/>
    <mergeCell ref="F45:G45"/>
    <mergeCell ref="H45:I45"/>
    <mergeCell ref="J44:K45"/>
    <mergeCell ref="D50:M50"/>
    <mergeCell ref="D44:E44"/>
    <mergeCell ref="F44:G44"/>
    <mergeCell ref="H44:I44"/>
    <mergeCell ref="D46:E46"/>
    <mergeCell ref="F46:G46"/>
    <mergeCell ref="M47:M49"/>
    <mergeCell ref="D47:E47"/>
    <mergeCell ref="F47:G47"/>
    <mergeCell ref="M2:N2"/>
    <mergeCell ref="D6:E6"/>
    <mergeCell ref="D7:E7"/>
    <mergeCell ref="D9:E9"/>
    <mergeCell ref="D10:E10"/>
    <mergeCell ref="F7:L7"/>
    <mergeCell ref="F6:L6"/>
    <mergeCell ref="F9:L9"/>
    <mergeCell ref="L42:L43"/>
    <mergeCell ref="M42:M43"/>
    <mergeCell ref="N42:N43"/>
    <mergeCell ref="E16:N16"/>
    <mergeCell ref="C26:N26"/>
    <mergeCell ref="H38:I38"/>
    <mergeCell ref="J38:K38"/>
    <mergeCell ref="D40:E40"/>
    <mergeCell ref="F40:G40"/>
    <mergeCell ref="H40:I40"/>
    <mergeCell ref="B33:C34"/>
    <mergeCell ref="D34:E34"/>
    <mergeCell ref="F34:G34"/>
    <mergeCell ref="H34:I34"/>
    <mergeCell ref="J34:K34"/>
    <mergeCell ref="D36:E36"/>
    <mergeCell ref="B70:N70"/>
    <mergeCell ref="B4:N4"/>
    <mergeCell ref="B67:N67"/>
    <mergeCell ref="B68:N68"/>
    <mergeCell ref="H54:I54"/>
    <mergeCell ref="D31:E31"/>
    <mergeCell ref="F31:G31"/>
    <mergeCell ref="H31:I31"/>
    <mergeCell ref="J31:K31"/>
    <mergeCell ref="B28:N28"/>
    <mergeCell ref="B31:C32"/>
    <mergeCell ref="D32:E32"/>
    <mergeCell ref="F32:G32"/>
    <mergeCell ref="H32:I32"/>
    <mergeCell ref="J32:K32"/>
    <mergeCell ref="F12:L12"/>
    <mergeCell ref="F13:L13"/>
    <mergeCell ref="D12:E12"/>
    <mergeCell ref="F30:G30"/>
    <mergeCell ref="H30:I30"/>
    <mergeCell ref="J30:K30"/>
    <mergeCell ref="B30:C30"/>
    <mergeCell ref="F56:G56"/>
    <mergeCell ref="J56:K56"/>
    <mergeCell ref="F10:K10"/>
    <mergeCell ref="B53:E55"/>
    <mergeCell ref="D13:E13"/>
    <mergeCell ref="E19:L19"/>
    <mergeCell ref="E20:L20"/>
    <mergeCell ref="E21:L21"/>
    <mergeCell ref="E22:L22"/>
    <mergeCell ref="D30:E30"/>
    <mergeCell ref="B39:C40"/>
    <mergeCell ref="D39:E39"/>
    <mergeCell ref="F39:G39"/>
    <mergeCell ref="H39:I39"/>
    <mergeCell ref="J40:K40"/>
    <mergeCell ref="F36:G36"/>
    <mergeCell ref="H36:I36"/>
    <mergeCell ref="J36:K36"/>
    <mergeCell ref="D33:E33"/>
    <mergeCell ref="F33:G33"/>
    <mergeCell ref="H33:I33"/>
    <mergeCell ref="J47:K47"/>
    <mergeCell ref="B52:N52"/>
    <mergeCell ref="F53:G53"/>
    <mergeCell ref="H53:I53"/>
    <mergeCell ref="F37:G37"/>
    <mergeCell ref="C56:E57"/>
    <mergeCell ref="F57:G57"/>
    <mergeCell ref="J54:K54"/>
    <mergeCell ref="J37:K37"/>
    <mergeCell ref="D43:E43"/>
    <mergeCell ref="F43:G43"/>
    <mergeCell ref="H43:I43"/>
    <mergeCell ref="J43:K43"/>
    <mergeCell ref="D38:E38"/>
    <mergeCell ref="F38:G38"/>
    <mergeCell ref="J39:K39"/>
    <mergeCell ref="B37:C38"/>
    <mergeCell ref="D37:E37"/>
  </mergeCells>
  <phoneticPr fontId="3"/>
  <dataValidations count="2">
    <dataValidation imeMode="off" allowBlank="1" showInputMessage="1" showErrorMessage="1" sqref="D44:I45 M44:N45 J56:K56 J54:K54 F54:I57" xr:uid="{00000000-0002-0000-0300-000000000000}"/>
    <dataValidation imeMode="hiragana" allowBlank="1" showInputMessage="1" showErrorMessage="1" sqref="F12:L12 F9:L9 F6:L6" xr:uid="{00000000-0002-0000-0300-000001000000}"/>
  </dataValidations>
  <printOptions horizontalCentered="1"/>
  <pageMargins left="0.59055118110236227" right="0.31496062992125984" top="0.55118110236220474" bottom="0.15748031496062992" header="0.31496062992125984" footer="0.31496062992125984"/>
  <pageSetup paperSize="9" fitToWidth="0" fitToHeight="0" orientation="portrait" r:id="rId1"/>
  <rowBreaks count="1" manualBreakCount="1">
    <brk id="26"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78"/>
  <sheetViews>
    <sheetView tabSelected="1" view="pageBreakPreview" zoomScaleNormal="70" zoomScaleSheetLayoutView="100" workbookViewId="0">
      <selection activeCell="Q2" sqref="Q2"/>
    </sheetView>
  </sheetViews>
  <sheetFormatPr defaultColWidth="9" defaultRowHeight="18.75" x14ac:dyDescent="0.15"/>
  <cols>
    <col min="1" max="1" width="2.75" style="307" customWidth="1"/>
    <col min="2" max="2" width="7.25" style="307" customWidth="1"/>
    <col min="3" max="3" width="7.75" style="307" customWidth="1"/>
    <col min="4" max="4" width="8" style="307" customWidth="1"/>
    <col min="5" max="7" width="6.625" style="307" customWidth="1"/>
    <col min="8" max="13" width="4.625" style="307" customWidth="1"/>
    <col min="14" max="14" width="9.125" style="307" customWidth="1"/>
    <col min="15" max="15" width="12.5" style="307" customWidth="1"/>
    <col min="16" max="17" width="24.625" style="307" customWidth="1"/>
    <col min="18" max="25" width="7.625" style="307" customWidth="1"/>
    <col min="26" max="16384" width="9" style="307"/>
  </cols>
  <sheetData>
    <row r="1" spans="1:24" ht="24" customHeight="1" x14ac:dyDescent="0.45">
      <c r="A1" s="306"/>
      <c r="C1" s="308"/>
      <c r="D1" s="308"/>
      <c r="E1" s="308"/>
      <c r="F1" s="308"/>
      <c r="G1" s="308"/>
      <c r="H1" s="308"/>
      <c r="I1" s="308"/>
      <c r="J1" s="308"/>
      <c r="K1" s="308"/>
      <c r="L1" s="308"/>
      <c r="M1" s="308"/>
      <c r="N1" s="308"/>
      <c r="Q1" s="309" t="s">
        <v>342</v>
      </c>
      <c r="R1" s="308"/>
      <c r="S1" s="308"/>
      <c r="T1" s="308"/>
      <c r="U1" s="308"/>
      <c r="V1" s="308"/>
      <c r="W1" s="308"/>
    </row>
    <row r="2" spans="1:24" ht="27" customHeight="1" x14ac:dyDescent="0.15">
      <c r="C2" s="310"/>
      <c r="D2" s="310"/>
      <c r="E2" s="310"/>
      <c r="F2" s="690" t="s">
        <v>719</v>
      </c>
      <c r="G2" s="690"/>
      <c r="H2" s="312" t="s">
        <v>340</v>
      </c>
      <c r="I2" s="310"/>
      <c r="J2" s="310"/>
      <c r="K2" s="310"/>
      <c r="L2" s="310"/>
      <c r="N2" s="310"/>
      <c r="O2" s="310"/>
      <c r="Q2" s="443"/>
    </row>
    <row r="3" spans="1:24" ht="27" customHeight="1" x14ac:dyDescent="0.15">
      <c r="B3" s="313" t="s">
        <v>210</v>
      </c>
      <c r="C3" s="314"/>
      <c r="D3" s="314"/>
      <c r="E3" s="314"/>
      <c r="F3" s="314"/>
      <c r="G3" s="314"/>
      <c r="H3" s="314"/>
      <c r="I3" s="314"/>
      <c r="J3" s="314"/>
      <c r="K3" s="314"/>
      <c r="L3" s="314"/>
      <c r="M3" s="314"/>
      <c r="N3" s="313"/>
      <c r="O3" s="314"/>
      <c r="P3" s="314"/>
      <c r="Q3" s="314"/>
    </row>
    <row r="4" spans="1:24" s="315" customFormat="1" ht="50.25" customHeight="1" x14ac:dyDescent="0.15">
      <c r="B4" s="692" t="s">
        <v>462</v>
      </c>
      <c r="C4" s="693"/>
      <c r="D4" s="693"/>
      <c r="E4" s="693"/>
      <c r="F4" s="693"/>
      <c r="G4" s="693"/>
      <c r="H4" s="693"/>
      <c r="I4" s="693"/>
      <c r="J4" s="693"/>
      <c r="K4" s="693"/>
      <c r="L4" s="693"/>
      <c r="M4" s="693"/>
      <c r="N4" s="693"/>
      <c r="O4" s="693"/>
      <c r="P4" s="693"/>
      <c r="Q4" s="693"/>
    </row>
    <row r="5" spans="1:24" ht="19.5" customHeight="1" x14ac:dyDescent="0.15">
      <c r="B5" s="694" t="s">
        <v>145</v>
      </c>
      <c r="C5" s="694"/>
      <c r="D5" s="694"/>
      <c r="E5" s="695" t="s">
        <v>144</v>
      </c>
      <c r="F5" s="695"/>
      <c r="G5" s="695"/>
      <c r="H5" s="698" t="s">
        <v>463</v>
      </c>
      <c r="I5" s="699"/>
      <c r="J5" s="699"/>
      <c r="K5" s="699"/>
      <c r="L5" s="699"/>
      <c r="M5" s="699"/>
      <c r="N5" s="695" t="s">
        <v>22</v>
      </c>
      <c r="O5" s="695"/>
      <c r="P5" s="695"/>
      <c r="Q5" s="696" t="s">
        <v>718</v>
      </c>
      <c r="R5" s="709"/>
      <c r="S5" s="710"/>
      <c r="T5" s="710"/>
      <c r="U5" s="710"/>
      <c r="V5" s="710"/>
      <c r="W5" s="710"/>
      <c r="X5" s="710"/>
    </row>
    <row r="6" spans="1:24" ht="18" customHeight="1" x14ac:dyDescent="0.15">
      <c r="B6" s="694" t="s">
        <v>330</v>
      </c>
      <c r="C6" s="695" t="s">
        <v>143</v>
      </c>
      <c r="D6" s="695"/>
      <c r="E6" s="695" t="s">
        <v>71</v>
      </c>
      <c r="F6" s="694" t="s">
        <v>142</v>
      </c>
      <c r="G6" s="694" t="s">
        <v>141</v>
      </c>
      <c r="H6" s="700"/>
      <c r="I6" s="701"/>
      <c r="J6" s="701"/>
      <c r="K6" s="701"/>
      <c r="L6" s="701"/>
      <c r="M6" s="701"/>
      <c r="N6" s="695" t="s">
        <v>153</v>
      </c>
      <c r="O6" s="694" t="s">
        <v>459</v>
      </c>
      <c r="P6" s="695" t="s">
        <v>14</v>
      </c>
      <c r="Q6" s="697"/>
      <c r="R6" s="709"/>
      <c r="S6" s="710"/>
      <c r="T6" s="710"/>
      <c r="U6" s="710"/>
      <c r="V6" s="710"/>
      <c r="W6" s="710"/>
      <c r="X6" s="710"/>
    </row>
    <row r="7" spans="1:24" ht="21" customHeight="1" x14ac:dyDescent="0.15">
      <c r="B7" s="694"/>
      <c r="C7" s="316" t="s">
        <v>140</v>
      </c>
      <c r="D7" s="316" t="s">
        <v>143</v>
      </c>
      <c r="E7" s="695"/>
      <c r="F7" s="694"/>
      <c r="G7" s="695"/>
      <c r="H7" s="702"/>
      <c r="I7" s="703"/>
      <c r="J7" s="703"/>
      <c r="K7" s="703"/>
      <c r="L7" s="703"/>
      <c r="M7" s="703"/>
      <c r="N7" s="695"/>
      <c r="O7" s="694"/>
      <c r="P7" s="695"/>
      <c r="Q7" s="697"/>
      <c r="R7" s="709"/>
      <c r="S7" s="710"/>
      <c r="T7" s="710"/>
      <c r="U7" s="710"/>
      <c r="V7" s="710"/>
      <c r="W7" s="710"/>
      <c r="X7" s="710"/>
    </row>
    <row r="8" spans="1:24" ht="38.1" customHeight="1" x14ac:dyDescent="0.15">
      <c r="A8" s="317"/>
      <c r="B8" s="403"/>
      <c r="C8" s="404"/>
      <c r="D8" s="405"/>
      <c r="E8" s="406"/>
      <c r="F8" s="406"/>
      <c r="G8" s="356">
        <f>SUM(E8+F8)</f>
        <v>0</v>
      </c>
      <c r="H8" s="414"/>
      <c r="I8" s="414"/>
      <c r="J8" s="414"/>
      <c r="K8" s="414"/>
      <c r="L8" s="414"/>
      <c r="M8" s="414"/>
      <c r="N8" s="444" t="str">
        <f>IF(H8="","",(IFERROR(VLOOKUP($H8,【選択肢】!$K$3:$O$81,2,)," ")&amp;IF(I8="","",","&amp;IFERROR(VLOOKUP($I8,【選択肢】!$K$3:$O$81,2,)," ")&amp;IF(J8="","",","&amp;IFERROR(VLOOKUP($J8,【選択肢】!$K$3:$O$81,2,)," ")&amp;IF(K8="","",","&amp;IFERROR(VLOOKUP($K8,【選択肢】!$K$3:$O$81,2,)," ")&amp;IF(L8="","",","&amp;IFERROR(VLOOKUP($L8,【選択肢】!$K$3:$O$81,2,)," ")&amp;IF(M8="","",","&amp;IFERROR(VLOOKUP($M8,【選択肢】!$K$3:$O$81,2,)," "))))))))</f>
        <v/>
      </c>
      <c r="O8" s="444" t="str">
        <f>IF(H8="","",(IFERROR(VLOOKUP($H8,【選択肢】!$K$3:$O$81,4,)," ")&amp;IF(I8="","",","&amp;IFERROR(VLOOKUP($I8,【選択肢】!$K$3:$O$81,4,)," ")&amp;IF(J8="","",","&amp;IFERROR(VLOOKUP($J8,【選択肢】!$K$3:$O$81,4,)," ")&amp;IF(K8="","",","&amp;IFERROR(VLOOKUP($K8,【選択肢】!$K$3:$O$81,4,)," ")&amp;IF(L8="","",","&amp;IFERROR(VLOOKUP($L8,【選択肢】!$K$3:$O$81,4,)," ")&amp;IF(M8="","",","&amp;IFERROR(VLOOKUP($M8,【選択肢】!$K$3:$O$81,4,)," "))))))))</f>
        <v/>
      </c>
      <c r="P8" s="444" t="str">
        <f>IF(H8="","",(IFERROR(VLOOKUP($H8,【選択肢】!$K$3:$O$81,5,)," ")&amp;IF(I8="","",","&amp;IFERROR(VLOOKUP($I8,【選択肢】!$K$3:$O$81,5,)," ")&amp;IF(J8="","",","&amp;IFERROR(VLOOKUP($J8,【選択肢】!$K$3:$O$81,5,)," ")&amp;IF(K8="","",","&amp;IFERROR(VLOOKUP($K8,【選択肢】!$K$3:$O$81,5,)," ")&amp;IF(L8="","",","&amp;IFERROR(VLOOKUP($L8,【選択肢】!$K$3:$O$81,5,)," ")&amp;IF(M8="","",","&amp;IFERROR(VLOOKUP($M8,【選択肢】!$K$3:$O$81,5,)," "))))))))</f>
        <v/>
      </c>
      <c r="Q8" s="417"/>
      <c r="R8" s="318"/>
      <c r="S8" s="319"/>
      <c r="T8" s="319"/>
      <c r="U8" s="319"/>
      <c r="V8" s="319"/>
      <c r="W8" s="319"/>
      <c r="X8" s="319"/>
    </row>
    <row r="9" spans="1:24" ht="38.1" customHeight="1" x14ac:dyDescent="0.15">
      <c r="B9" s="407"/>
      <c r="C9" s="408"/>
      <c r="D9" s="409"/>
      <c r="E9" s="410"/>
      <c r="F9" s="410"/>
      <c r="G9" s="357">
        <f>SUM(E9+F9)</f>
        <v>0</v>
      </c>
      <c r="H9" s="415"/>
      <c r="I9" s="415"/>
      <c r="J9" s="415"/>
      <c r="K9" s="415"/>
      <c r="L9" s="415"/>
      <c r="M9" s="415"/>
      <c r="N9" s="444" t="str">
        <f>IF(H9="","",(IFERROR(VLOOKUP($H9,【選択肢】!$K$3:$O$81,2,)," ")&amp;IF(I9="","",","&amp;IFERROR(VLOOKUP($I9,【選択肢】!$K$3:$O$81,2,)," ")&amp;IF(J9="","",","&amp;IFERROR(VLOOKUP($J9,【選択肢】!$K$3:$O$81,2,)," ")&amp;IF(K9="","",","&amp;IFERROR(VLOOKUP($K9,【選択肢】!$K$3:$O$81,2,)," ")&amp;IF(L9="","",","&amp;IFERROR(VLOOKUP($L9,【選択肢】!$K$3:$O$81,2,)," ")&amp;IF(M9="","",","&amp;IFERROR(VLOOKUP($M9,【選択肢】!$K$3:$O$81,2,)," "))))))))</f>
        <v/>
      </c>
      <c r="O9" s="444" t="str">
        <f>IF(H9="","",(IFERROR(VLOOKUP($H9,【選択肢】!$K$3:$O$81,4,)," ")&amp;IF(I9="","",","&amp;IFERROR(VLOOKUP($I9,【選択肢】!$K$3:$O$81,4,)," ")&amp;IF(J9="","",","&amp;IFERROR(VLOOKUP($J9,【選択肢】!$K$3:$O$81,4,)," ")&amp;IF(K9="","",","&amp;IFERROR(VLOOKUP($K9,【選択肢】!$K$3:$O$81,4,)," ")&amp;IF(L9="","",","&amp;IFERROR(VLOOKUP($L9,【選択肢】!$K$3:$O$81,4,)," ")&amp;IF(M9="","",","&amp;IFERROR(VLOOKUP($M9,【選択肢】!$K$3:$O$81,4,)," "))))))))</f>
        <v/>
      </c>
      <c r="P9" s="444" t="str">
        <f>IF(H9="","",(IFERROR(VLOOKUP($H9,【選択肢】!$K$3:$O$81,5,)," ")&amp;IF(I9="","",","&amp;IFERROR(VLOOKUP($I9,【選択肢】!$K$3:$O$81,5,)," ")&amp;IF(J9="","",","&amp;IFERROR(VLOOKUP($J9,【選択肢】!$K$3:$O$81,5,)," ")&amp;IF(K9="","",","&amp;IFERROR(VLOOKUP($K9,【選択肢】!$K$3:$O$81,5,)," ")&amp;IF(L9="","",","&amp;IFERROR(VLOOKUP($L9,【選択肢】!$K$3:$O$81,5,)," ")&amp;IF(M9="","",","&amp;IFERROR(VLOOKUP($M9,【選択肢】!$K$3:$O$81,5,)," "))))))))</f>
        <v/>
      </c>
      <c r="Q9" s="418"/>
      <c r="R9" s="318"/>
      <c r="S9" s="319"/>
      <c r="T9" s="319"/>
      <c r="U9" s="319"/>
      <c r="V9" s="319"/>
      <c r="W9" s="319"/>
      <c r="X9" s="319"/>
    </row>
    <row r="10" spans="1:24" ht="38.1" customHeight="1" x14ac:dyDescent="0.15">
      <c r="B10" s="407"/>
      <c r="C10" s="408"/>
      <c r="D10" s="409"/>
      <c r="E10" s="410"/>
      <c r="F10" s="410"/>
      <c r="G10" s="357">
        <f>SUM(E10+F10)</f>
        <v>0</v>
      </c>
      <c r="H10" s="415"/>
      <c r="I10" s="415"/>
      <c r="J10" s="415"/>
      <c r="K10" s="415"/>
      <c r="L10" s="415"/>
      <c r="M10" s="415"/>
      <c r="N10" s="444"/>
      <c r="O10" s="444" t="str">
        <f>IF(H10="","",(IFERROR(VLOOKUP($H10,【選択肢】!$K$3:$O$81,4,)," ")&amp;IF(I10="","",","&amp;IFERROR(VLOOKUP($I10,【選択肢】!$K$3:$O$81,4,)," ")&amp;IF(J10="","",","&amp;IFERROR(VLOOKUP($J10,【選択肢】!$K$3:$O$81,4,)," ")&amp;IF(K10="","",","&amp;IFERROR(VLOOKUP($K10,【選択肢】!$K$3:$O$81,4,)," ")&amp;IF(L10="","",","&amp;IFERROR(VLOOKUP($L10,【選択肢】!$K$3:$O$81,4,)," ")&amp;IF(M10="","",","&amp;IFERROR(VLOOKUP($M10,【選択肢】!$K$3:$O$81,4,)," "))))))))</f>
        <v/>
      </c>
      <c r="P10" s="444" t="str">
        <f>IF(H10="","",(IFERROR(VLOOKUP($H10,【選択肢】!$K$3:$O$81,5,)," ")&amp;IF(I10="","",","&amp;IFERROR(VLOOKUP($I10,【選択肢】!$K$3:$O$81,5,)," ")&amp;IF(J10="","",","&amp;IFERROR(VLOOKUP($J10,【選択肢】!$K$3:$O$81,5,)," ")&amp;IF(K10="","",","&amp;IFERROR(VLOOKUP($K10,【選択肢】!$K$3:$O$81,5,)," ")&amp;IF(L10="","",","&amp;IFERROR(VLOOKUP($L10,【選択肢】!$K$3:$O$81,5,)," ")&amp;IF(M10="","",","&amp;IFERROR(VLOOKUP($M10,【選択肢】!$K$3:$O$81,5,)," "))))))))</f>
        <v/>
      </c>
      <c r="Q10" s="418"/>
      <c r="R10" s="318"/>
      <c r="S10" s="319"/>
      <c r="T10" s="319"/>
      <c r="U10" s="319"/>
      <c r="V10" s="319"/>
      <c r="W10" s="319"/>
      <c r="X10" s="319"/>
    </row>
    <row r="11" spans="1:24" ht="38.1" customHeight="1" x14ac:dyDescent="0.15">
      <c r="B11" s="407"/>
      <c r="C11" s="408"/>
      <c r="D11" s="409"/>
      <c r="E11" s="410"/>
      <c r="F11" s="410"/>
      <c r="G11" s="357">
        <f t="shared" ref="G11" si="0">SUM(E11+F11)</f>
        <v>0</v>
      </c>
      <c r="H11" s="415"/>
      <c r="I11" s="415"/>
      <c r="J11" s="415"/>
      <c r="K11" s="415"/>
      <c r="L11" s="415"/>
      <c r="M11" s="415"/>
      <c r="N11" s="444" t="str">
        <f>IF(H11="","",(IFERROR(VLOOKUP($H11,【選択肢】!$K$3:$O$81,2,)," ")&amp;IF(I11="","",","&amp;IFERROR(VLOOKUP($I11,【選択肢】!$K$3:$O$81,2,)," ")&amp;IF(J11="","",","&amp;IFERROR(VLOOKUP($J11,【選択肢】!$K$3:$O$81,2,)," ")&amp;IF(K11="","",","&amp;IFERROR(VLOOKUP($K11,【選択肢】!$K$3:$O$81,2,)," ")&amp;IF(L11="","",","&amp;IFERROR(VLOOKUP($L11,【選択肢】!$K$3:$O$81,2,)," ")&amp;IF(M11="","",","&amp;IFERROR(VLOOKUP($M11,【選択肢】!$K$3:$O$81,2,)," "))))))))</f>
        <v/>
      </c>
      <c r="O11" s="444" t="str">
        <f>IF(H11="","",(IFERROR(VLOOKUP($H11,【選択肢】!$K$3:$O$81,4,)," ")&amp;IF(I11="","",","&amp;IFERROR(VLOOKUP($I11,【選択肢】!$K$3:$O$81,4,)," ")&amp;IF(J11="","",","&amp;IFERROR(VLOOKUP($J11,【選択肢】!$K$3:$O$81,4,)," ")&amp;IF(K11="","",","&amp;IFERROR(VLOOKUP($K11,【選択肢】!$K$3:$O$81,4,)," ")&amp;IF(L11="","",","&amp;IFERROR(VLOOKUP($L11,【選択肢】!$K$3:$O$81,4,)," ")&amp;IF(M11="","",","&amp;IFERROR(VLOOKUP($M11,【選択肢】!$K$3:$O$81,4,)," "))))))))</f>
        <v/>
      </c>
      <c r="P11" s="444" t="str">
        <f>IF(H11="","",(IFERROR(VLOOKUP($H11,【選択肢】!$K$3:$O$81,5,)," ")&amp;IF(I11="","",","&amp;IFERROR(VLOOKUP($I11,【選択肢】!$K$3:$O$81,5,)," ")&amp;IF(J11="","",","&amp;IFERROR(VLOOKUP($J11,【選択肢】!$K$3:$O$81,5,)," ")&amp;IF(K11="","",","&amp;IFERROR(VLOOKUP($K11,【選択肢】!$K$3:$O$81,5,)," ")&amp;IF(L11="","",","&amp;IFERROR(VLOOKUP($L11,【選択肢】!$K$3:$O$81,5,)," ")&amp;IF(M11="","",","&amp;IFERROR(VLOOKUP($M11,【選択肢】!$K$3:$O$81,5,)," "))))))))</f>
        <v/>
      </c>
      <c r="Q11" s="418"/>
      <c r="R11" s="318"/>
      <c r="S11" s="319"/>
      <c r="T11" s="319"/>
      <c r="U11" s="319"/>
      <c r="V11" s="319"/>
      <c r="W11" s="319"/>
      <c r="X11" s="319"/>
    </row>
    <row r="12" spans="1:24" ht="38.1" customHeight="1" x14ac:dyDescent="0.15">
      <c r="B12" s="407"/>
      <c r="C12" s="408"/>
      <c r="D12" s="409"/>
      <c r="E12" s="410"/>
      <c r="F12" s="410"/>
      <c r="G12" s="357">
        <f>SUM(E12+F12)</f>
        <v>0</v>
      </c>
      <c r="H12" s="415"/>
      <c r="I12" s="415"/>
      <c r="J12" s="415"/>
      <c r="K12" s="415"/>
      <c r="L12" s="415"/>
      <c r="M12" s="415"/>
      <c r="N12" s="444" t="str">
        <f>IF(H12="","",(IFERROR(VLOOKUP($H12,【選択肢】!$K$3:$O$81,2,)," ")&amp;IF(I12="","",","&amp;IFERROR(VLOOKUP($I12,【選択肢】!$K$3:$O$81,2,)," ")&amp;IF(J12="","",","&amp;IFERROR(VLOOKUP($J12,【選択肢】!$K$3:$O$81,2,)," ")&amp;IF(K12="","",","&amp;IFERROR(VLOOKUP($K12,【選択肢】!$K$3:$O$81,2,)," ")&amp;IF(L12="","",","&amp;IFERROR(VLOOKUP($L12,【選択肢】!$K$3:$O$81,2,)," ")&amp;IF(M12="","",","&amp;IFERROR(VLOOKUP($M12,【選択肢】!$K$3:$O$81,2,)," "))))))))</f>
        <v/>
      </c>
      <c r="O12" s="444" t="str">
        <f>IF(H12="","",(IFERROR(VLOOKUP($H12,【選択肢】!$K$3:$O$81,4,)," ")&amp;IF(I12="","",","&amp;IFERROR(VLOOKUP($I12,【選択肢】!$K$3:$O$81,4,)," ")&amp;IF(J12="","",","&amp;IFERROR(VLOOKUP($J12,【選択肢】!$K$3:$O$81,4,)," ")&amp;IF(K12="","",","&amp;IFERROR(VLOOKUP($K12,【選択肢】!$K$3:$O$81,4,)," ")&amp;IF(L12="","",","&amp;IFERROR(VLOOKUP($L12,【選択肢】!$K$3:$O$81,4,)," ")&amp;IF(M12="","",","&amp;IFERROR(VLOOKUP($M12,【選択肢】!$K$3:$O$81,4,)," "))))))))</f>
        <v/>
      </c>
      <c r="P12" s="444" t="str">
        <f>IF(H12="","",(IFERROR(VLOOKUP($H12,【選択肢】!$K$3:$O$81,5,)," ")&amp;IF(I12="","",","&amp;IFERROR(VLOOKUP($I12,【選択肢】!$K$3:$O$81,5,)," ")&amp;IF(J12="","",","&amp;IFERROR(VLOOKUP($J12,【選択肢】!$K$3:$O$81,5,)," ")&amp;IF(K12="","",","&amp;IFERROR(VLOOKUP($K12,【選択肢】!$K$3:$O$81,5,)," ")&amp;IF(L12="","",","&amp;IFERROR(VLOOKUP($L12,【選択肢】!$K$3:$O$81,5,)," ")&amp;IF(M12="","",","&amp;IFERROR(VLOOKUP($M12,【選択肢】!$K$3:$O$81,5,)," "))))))))</f>
        <v/>
      </c>
      <c r="Q12" s="418"/>
      <c r="R12" s="318"/>
      <c r="S12" s="319"/>
      <c r="T12" s="319"/>
      <c r="U12" s="319"/>
      <c r="V12" s="319"/>
      <c r="W12" s="319"/>
      <c r="X12" s="319"/>
    </row>
    <row r="13" spans="1:24" ht="38.1" customHeight="1" x14ac:dyDescent="0.15">
      <c r="B13" s="407"/>
      <c r="C13" s="411"/>
      <c r="D13" s="409"/>
      <c r="E13" s="410"/>
      <c r="F13" s="412"/>
      <c r="G13" s="357">
        <f>SUM(E13+F13)</f>
        <v>0</v>
      </c>
      <c r="H13" s="416"/>
      <c r="I13" s="416"/>
      <c r="J13" s="416"/>
      <c r="K13" s="416"/>
      <c r="L13" s="416"/>
      <c r="M13" s="416"/>
      <c r="N13" s="444" t="str">
        <f>IF(H13="","",(IFERROR(VLOOKUP($H13,【選択肢】!$K$3:$O$81,2,)," ")&amp;IF(I13="","",","&amp;IFERROR(VLOOKUP($I13,【選択肢】!$K$3:$O$81,2,)," ")&amp;IF(J13="","",","&amp;IFERROR(VLOOKUP($J13,【選択肢】!$K$3:$O$81,2,)," ")&amp;IF(K13="","",","&amp;IFERROR(VLOOKUP($K13,【選択肢】!$K$3:$O$81,2,)," ")&amp;IF(L13="","",","&amp;IFERROR(VLOOKUP($L13,【選択肢】!$K$3:$O$81,2,)," ")&amp;IF(M13="","",","&amp;IFERROR(VLOOKUP($M13,【選択肢】!$K$3:$O$81,2,)," "))))))))</f>
        <v/>
      </c>
      <c r="O13" s="444" t="str">
        <f>IF(H13="","",(IFERROR(VLOOKUP($H13,【選択肢】!$K$3:$O$81,4,)," ")&amp;IF(I13="","",","&amp;IFERROR(VLOOKUP($I13,【選択肢】!$K$3:$O$81,4,)," ")&amp;IF(J13="","",","&amp;IFERROR(VLOOKUP($J13,【選択肢】!$K$3:$O$81,4,)," ")&amp;IF(K13="","",","&amp;IFERROR(VLOOKUP($K13,【選択肢】!$K$3:$O$81,4,)," ")&amp;IF(L13="","",","&amp;IFERROR(VLOOKUP($L13,【選択肢】!$K$3:$O$81,4,)," ")&amp;IF(M13="","",","&amp;IFERROR(VLOOKUP($M13,【選択肢】!$K$3:$O$81,4,)," "))))))))</f>
        <v/>
      </c>
      <c r="P13" s="444" t="str">
        <f>IF(H13="","",(IFERROR(VLOOKUP($H13,【選択肢】!$K$3:$O$81,5,)," ")&amp;IF(I13="","",","&amp;IFERROR(VLOOKUP($I13,【選択肢】!$K$3:$O$81,5,)," ")&amp;IF(J13="","",","&amp;IFERROR(VLOOKUP($J13,【選択肢】!$K$3:$O$81,5,)," ")&amp;IF(K13="","",","&amp;IFERROR(VLOOKUP($K13,【選択肢】!$K$3:$O$81,5,)," ")&amp;IF(L13="","",","&amp;IFERROR(VLOOKUP($L13,【選択肢】!$K$3:$O$81,5,)," ")&amp;IF(M13="","",","&amp;IFERROR(VLOOKUP($M13,【選択肢】!$K$3:$O$81,5,)," "))))))))</f>
        <v/>
      </c>
      <c r="Q13" s="419"/>
      <c r="R13" s="318"/>
      <c r="S13" s="319"/>
      <c r="T13" s="319"/>
      <c r="U13" s="319"/>
      <c r="V13" s="319"/>
      <c r="W13" s="319"/>
      <c r="X13" s="319"/>
    </row>
    <row r="14" spans="1:24" ht="38.1" customHeight="1" x14ac:dyDescent="0.15">
      <c r="B14" s="407"/>
      <c r="C14" s="408"/>
      <c r="D14" s="409"/>
      <c r="E14" s="410"/>
      <c r="F14" s="410"/>
      <c r="G14" s="357">
        <f t="shared" ref="G14:G15" si="1">SUM(E14+F14)</f>
        <v>0</v>
      </c>
      <c r="H14" s="415"/>
      <c r="I14" s="415"/>
      <c r="J14" s="415"/>
      <c r="K14" s="415"/>
      <c r="L14" s="415"/>
      <c r="M14" s="415"/>
      <c r="N14" s="444" t="str">
        <f>IF(H14="","",(IFERROR(VLOOKUP($H14,【選択肢】!$K$3:$O$81,2,)," ")&amp;IF(I14="","",","&amp;IFERROR(VLOOKUP($I14,【選択肢】!$K$3:$O$81,2,)," ")&amp;IF(J14="","",","&amp;IFERROR(VLOOKUP($J14,【選択肢】!$K$3:$O$81,2,)," ")&amp;IF(K14="","",","&amp;IFERROR(VLOOKUP($K14,【選択肢】!$K$3:$O$81,2,)," ")&amp;IF(L14="","",","&amp;IFERROR(VLOOKUP($L14,【選択肢】!$K$3:$O$81,2,)," ")&amp;IF(M14="","",","&amp;IFERROR(VLOOKUP($M14,【選択肢】!$K$3:$O$81,2,)," "))))))))</f>
        <v/>
      </c>
      <c r="O14" s="444" t="str">
        <f>IF(H14="","",(IFERROR(VLOOKUP($H14,【選択肢】!$K$3:$O$81,4,)," ")&amp;IF(I14="","",","&amp;IFERROR(VLOOKUP($I14,【選択肢】!$K$3:$O$81,4,)," ")&amp;IF(J14="","",","&amp;IFERROR(VLOOKUP($J14,【選択肢】!$K$3:$O$81,4,)," ")&amp;IF(K14="","",","&amp;IFERROR(VLOOKUP($K14,【選択肢】!$K$3:$O$81,4,)," ")&amp;IF(L14="","",","&amp;IFERROR(VLOOKUP($L14,【選択肢】!$K$3:$O$81,4,)," ")&amp;IF(M14="","",","&amp;IFERROR(VLOOKUP($M14,【選択肢】!$K$3:$O$81,4,)," "))))))))</f>
        <v/>
      </c>
      <c r="P14" s="444" t="str">
        <f>IF(H14="","",(IFERROR(VLOOKUP($H14,【選択肢】!$K$3:$O$81,5,)," ")&amp;IF(I14="","",","&amp;IFERROR(VLOOKUP($I14,【選択肢】!$K$3:$O$81,5,)," ")&amp;IF(J14="","",","&amp;IFERROR(VLOOKUP($J14,【選択肢】!$K$3:$O$81,5,)," ")&amp;IF(K14="","",","&amp;IFERROR(VLOOKUP($K14,【選択肢】!$K$3:$O$81,5,)," ")&amp;IF(L14="","",","&amp;IFERROR(VLOOKUP($L14,【選択肢】!$K$3:$O$81,5,)," ")&amp;IF(M14="","",","&amp;IFERROR(VLOOKUP($M14,【選択肢】!$K$3:$O$81,5,)," "))))))))</f>
        <v/>
      </c>
      <c r="Q14" s="418"/>
      <c r="R14" s="318"/>
      <c r="S14" s="319"/>
      <c r="T14" s="319"/>
      <c r="U14" s="319"/>
      <c r="V14" s="319"/>
      <c r="W14" s="319"/>
      <c r="X14" s="319"/>
    </row>
    <row r="15" spans="1:24" ht="38.1" customHeight="1" x14ac:dyDescent="0.15">
      <c r="B15" s="407"/>
      <c r="C15" s="408"/>
      <c r="D15" s="409"/>
      <c r="E15" s="410"/>
      <c r="F15" s="410"/>
      <c r="G15" s="357">
        <f t="shared" si="1"/>
        <v>0</v>
      </c>
      <c r="H15" s="415"/>
      <c r="I15" s="415"/>
      <c r="J15" s="415"/>
      <c r="K15" s="415"/>
      <c r="L15" s="415"/>
      <c r="M15" s="415"/>
      <c r="N15" s="444" t="str">
        <f>IF(H15="","",(IFERROR(VLOOKUP($H15,【選択肢】!$K$3:$O$81,2,)," ")&amp;IF(I15="","",","&amp;IFERROR(VLOOKUP($I15,【選択肢】!$K$3:$O$81,2,)," ")&amp;IF(J15="","",","&amp;IFERROR(VLOOKUP($J15,【選択肢】!$K$3:$O$81,2,)," ")&amp;IF(K15="","",","&amp;IFERROR(VLOOKUP($K15,【選択肢】!$K$3:$O$81,2,)," ")&amp;IF(L15="","",","&amp;IFERROR(VLOOKUP($L15,【選択肢】!$K$3:$O$81,2,)," ")&amp;IF(M15="","",","&amp;IFERROR(VLOOKUP($M15,【選択肢】!$K$3:$O$81,2,)," "))))))))</f>
        <v/>
      </c>
      <c r="O15" s="444" t="str">
        <f>IF(H15="","",(IFERROR(VLOOKUP($H15,【選択肢】!$K$3:$O$81,4,)," ")&amp;IF(I15="","",","&amp;IFERROR(VLOOKUP($I15,【選択肢】!$K$3:$O$81,4,)," ")&amp;IF(J15="","",","&amp;IFERROR(VLOOKUP($J15,【選択肢】!$K$3:$O$81,4,)," ")&amp;IF(K15="","",","&amp;IFERROR(VLOOKUP($K15,【選択肢】!$K$3:$O$81,4,)," ")&amp;IF(L15="","",","&amp;IFERROR(VLOOKUP($L15,【選択肢】!$K$3:$O$81,4,)," ")&amp;IF(M15="","",","&amp;IFERROR(VLOOKUP($M15,【選択肢】!$K$3:$O$81,4,)," "))))))))</f>
        <v/>
      </c>
      <c r="P15" s="444" t="str">
        <f>IF(H15="","",(IFERROR(VLOOKUP($H15,【選択肢】!$K$3:$O$81,5,)," ")&amp;IF(I15="","",","&amp;IFERROR(VLOOKUP($I15,【選択肢】!$K$3:$O$81,5,)," ")&amp;IF(J15="","",","&amp;IFERROR(VLOOKUP($J15,【選択肢】!$K$3:$O$81,5,)," ")&amp;IF(K15="","",","&amp;IFERROR(VLOOKUP($K15,【選択肢】!$K$3:$O$81,5,)," ")&amp;IF(L15="","",","&amp;IFERROR(VLOOKUP($L15,【選択肢】!$K$3:$O$81,5,)," ")&amp;IF(M15="","",","&amp;IFERROR(VLOOKUP($M15,【選択肢】!$K$3:$O$81,5,)," "))))))))</f>
        <v/>
      </c>
      <c r="Q15" s="418"/>
      <c r="R15" s="318"/>
      <c r="S15" s="319"/>
      <c r="T15" s="319"/>
      <c r="U15" s="319"/>
      <c r="V15" s="319"/>
      <c r="W15" s="319"/>
      <c r="X15" s="319"/>
    </row>
    <row r="16" spans="1:24" ht="38.1" customHeight="1" x14ac:dyDescent="0.15">
      <c r="B16" s="407"/>
      <c r="C16" s="408"/>
      <c r="D16" s="409"/>
      <c r="E16" s="410"/>
      <c r="F16" s="410"/>
      <c r="G16" s="357">
        <f>SUM(E16+F16)</f>
        <v>0</v>
      </c>
      <c r="H16" s="415"/>
      <c r="I16" s="415"/>
      <c r="J16" s="415"/>
      <c r="K16" s="415"/>
      <c r="L16" s="415"/>
      <c r="M16" s="415"/>
      <c r="N16" s="444" t="str">
        <f>IF(H16="","",(IFERROR(VLOOKUP($H16,【選択肢】!$K$3:$O$81,2,)," ")&amp;IF(I16="","",","&amp;IFERROR(VLOOKUP($I16,【選択肢】!$K$3:$O$81,2,)," ")&amp;IF(J16="","",","&amp;IFERROR(VLOOKUP($J16,【選択肢】!$K$3:$O$81,2,)," ")&amp;IF(K16="","",","&amp;IFERROR(VLOOKUP($K16,【選択肢】!$K$3:$O$81,2,)," ")&amp;IF(L16="","",","&amp;IFERROR(VLOOKUP($L16,【選択肢】!$K$3:$O$81,2,)," ")&amp;IF(M16="","",","&amp;IFERROR(VLOOKUP($M16,【選択肢】!$K$3:$O$81,2,)," "))))))))</f>
        <v/>
      </c>
      <c r="O16" s="444" t="str">
        <f>IF(H16="","",(IFERROR(VLOOKUP($H16,【選択肢】!$K$3:$O$81,4,)," ")&amp;IF(I16="","",","&amp;IFERROR(VLOOKUP($I16,【選択肢】!$K$3:$O$81,4,)," ")&amp;IF(J16="","",","&amp;IFERROR(VLOOKUP($J16,【選択肢】!$K$3:$O$81,4,)," ")&amp;IF(K16="","",","&amp;IFERROR(VLOOKUP($K16,【選択肢】!$K$3:$O$81,4,)," ")&amp;IF(L16="","",","&amp;IFERROR(VLOOKUP($L16,【選択肢】!$K$3:$O$81,4,)," ")&amp;IF(M16="","",","&amp;IFERROR(VLOOKUP($M16,【選択肢】!$K$3:$O$81,4,)," "))))))))</f>
        <v/>
      </c>
      <c r="P16" s="444" t="str">
        <f>IF(H16="","",(IFERROR(VLOOKUP($H16,【選択肢】!$K$3:$O$81,5,)," ")&amp;IF(I16="","",","&amp;IFERROR(VLOOKUP($I16,【選択肢】!$K$3:$O$81,5,)," ")&amp;IF(J16="","",","&amp;IFERROR(VLOOKUP($J16,【選択肢】!$K$3:$O$81,5,)," ")&amp;IF(K16="","",","&amp;IFERROR(VLOOKUP($K16,【選択肢】!$K$3:$O$81,5,)," ")&amp;IF(L16="","",","&amp;IFERROR(VLOOKUP($L16,【選択肢】!$K$3:$O$81,5,)," ")&amp;IF(M16="","",","&amp;IFERROR(VLOOKUP($M16,【選択肢】!$K$3:$O$81,5,)," "))))))))</f>
        <v/>
      </c>
      <c r="Q16" s="418"/>
      <c r="R16" s="318"/>
      <c r="S16" s="319"/>
      <c r="T16" s="319"/>
      <c r="U16" s="319"/>
      <c r="V16" s="319"/>
      <c r="W16" s="319"/>
      <c r="X16" s="319"/>
    </row>
    <row r="17" spans="2:24" ht="38.1" customHeight="1" x14ac:dyDescent="0.15">
      <c r="B17" s="407"/>
      <c r="C17" s="411"/>
      <c r="D17" s="409"/>
      <c r="E17" s="410"/>
      <c r="F17" s="412"/>
      <c r="G17" s="357">
        <f>SUM(E17+F17)</f>
        <v>0</v>
      </c>
      <c r="H17" s="416"/>
      <c r="I17" s="416"/>
      <c r="J17" s="416"/>
      <c r="K17" s="416"/>
      <c r="L17" s="416"/>
      <c r="M17" s="416"/>
      <c r="N17" s="444" t="str">
        <f>IF(H17="","",(IFERROR(VLOOKUP($H17,【選択肢】!$K$3:$O$81,2,)," ")&amp;IF(I17="","",","&amp;IFERROR(VLOOKUP($I17,【選択肢】!$K$3:$O$81,2,)," ")&amp;IF(J17="","",","&amp;IFERROR(VLOOKUP($J17,【選択肢】!$K$3:$O$81,2,)," ")&amp;IF(K17="","",","&amp;IFERROR(VLOOKUP($K17,【選択肢】!$K$3:$O$81,2,)," ")&amp;IF(L17="","",","&amp;IFERROR(VLOOKUP($L17,【選択肢】!$K$3:$O$81,2,)," ")&amp;IF(M17="","",","&amp;IFERROR(VLOOKUP($M17,【選択肢】!$K$3:$O$81,2,)," "))))))))</f>
        <v/>
      </c>
      <c r="O17" s="444" t="str">
        <f>IF(H17="","",(IFERROR(VLOOKUP($H17,【選択肢】!$K$3:$O$81,4,)," ")&amp;IF(I17="","",","&amp;IFERROR(VLOOKUP($I17,【選択肢】!$K$3:$O$81,4,)," ")&amp;IF(J17="","",","&amp;IFERROR(VLOOKUP($J17,【選択肢】!$K$3:$O$81,4,)," ")&amp;IF(K17="","",","&amp;IFERROR(VLOOKUP($K17,【選択肢】!$K$3:$O$81,4,)," ")&amp;IF(L17="","",","&amp;IFERROR(VLOOKUP($L17,【選択肢】!$K$3:$O$81,4,)," ")&amp;IF(M17="","",","&amp;IFERROR(VLOOKUP($M17,【選択肢】!$K$3:$O$81,4,)," "))))))))</f>
        <v/>
      </c>
      <c r="P17" s="444" t="str">
        <f>IF(H17="","",(IFERROR(VLOOKUP($H17,【選択肢】!$K$3:$O$81,5,)," ")&amp;IF(I17="","",","&amp;IFERROR(VLOOKUP($I17,【選択肢】!$K$3:$O$81,5,)," ")&amp;IF(J17="","",","&amp;IFERROR(VLOOKUP($J17,【選択肢】!$K$3:$O$81,5,)," ")&amp;IF(K17="","",","&amp;IFERROR(VLOOKUP($K17,【選択肢】!$K$3:$O$81,5,)," ")&amp;IF(L17="","",","&amp;IFERROR(VLOOKUP($L17,【選択肢】!$K$3:$O$81,5,)," ")&amp;IF(M17="","",","&amp;IFERROR(VLOOKUP($M17,【選択肢】!$K$3:$O$81,5,)," "))))))))</f>
        <v/>
      </c>
      <c r="Q17" s="419"/>
      <c r="R17" s="318"/>
      <c r="S17" s="319"/>
      <c r="T17" s="319"/>
      <c r="U17" s="319"/>
      <c r="V17" s="319"/>
      <c r="W17" s="319"/>
      <c r="X17" s="319"/>
    </row>
    <row r="18" spans="2:24" ht="38.1" customHeight="1" x14ac:dyDescent="0.15">
      <c r="B18" s="407"/>
      <c r="C18" s="408"/>
      <c r="D18" s="409"/>
      <c r="E18" s="410"/>
      <c r="F18" s="410"/>
      <c r="G18" s="357">
        <f t="shared" ref="G18:G31" si="2">SUM(E18+F18)</f>
        <v>0</v>
      </c>
      <c r="H18" s="415"/>
      <c r="I18" s="415"/>
      <c r="J18" s="415"/>
      <c r="K18" s="415"/>
      <c r="L18" s="415"/>
      <c r="M18" s="415"/>
      <c r="N18" s="444" t="str">
        <f>IF(H18="","",(IFERROR(VLOOKUP($H18,【選択肢】!$K$3:$O$81,2,)," ")&amp;IF(I18="","",","&amp;IFERROR(VLOOKUP($I18,【選択肢】!$K$3:$O$81,2,)," ")&amp;IF(J18="","",","&amp;IFERROR(VLOOKUP($J18,【選択肢】!$K$3:$O$81,2,)," ")&amp;IF(K18="","",","&amp;IFERROR(VLOOKUP($K18,【選択肢】!$K$3:$O$81,2,)," ")&amp;IF(L18="","",","&amp;IFERROR(VLOOKUP($L18,【選択肢】!$K$3:$O$81,2,)," ")&amp;IF(M18="","",","&amp;IFERROR(VLOOKUP($M18,【選択肢】!$K$3:$O$81,2,)," "))))))))</f>
        <v/>
      </c>
      <c r="O18" s="444" t="str">
        <f>IF(H18="","",(IFERROR(VLOOKUP($H18,【選択肢】!$K$3:$O$81,4,)," ")&amp;IF(I18="","",","&amp;IFERROR(VLOOKUP($I18,【選択肢】!$K$3:$O$81,4,)," ")&amp;IF(J18="","",","&amp;IFERROR(VLOOKUP($J18,【選択肢】!$K$3:$O$81,4,)," ")&amp;IF(K18="","",","&amp;IFERROR(VLOOKUP($K18,【選択肢】!$K$3:$O$81,4,)," ")&amp;IF(L18="","",","&amp;IFERROR(VLOOKUP($L18,【選択肢】!$K$3:$O$81,4,)," ")&amp;IF(M18="","",","&amp;IFERROR(VLOOKUP($M18,【選択肢】!$K$3:$O$81,4,)," "))))))))</f>
        <v/>
      </c>
      <c r="P18" s="444" t="str">
        <f>IF(H18="","",(IFERROR(VLOOKUP($H18,【選択肢】!$K$3:$O$81,5,)," ")&amp;IF(I18="","",","&amp;IFERROR(VLOOKUP($I18,【選択肢】!$K$3:$O$81,5,)," ")&amp;IF(J18="","",","&amp;IFERROR(VLOOKUP($J18,【選択肢】!$K$3:$O$81,5,)," ")&amp;IF(K18="","",","&amp;IFERROR(VLOOKUP($K18,【選択肢】!$K$3:$O$81,5,)," ")&amp;IF(L18="","",","&amp;IFERROR(VLOOKUP($L18,【選択肢】!$K$3:$O$81,5,)," ")&amp;IF(M18="","",","&amp;IFERROR(VLOOKUP($M18,【選択肢】!$K$3:$O$81,5,)," "))))))))</f>
        <v/>
      </c>
      <c r="Q18" s="418"/>
      <c r="R18" s="318"/>
      <c r="S18" s="319"/>
      <c r="T18" s="319"/>
      <c r="U18" s="319"/>
      <c r="V18" s="319"/>
      <c r="W18" s="319"/>
      <c r="X18" s="319"/>
    </row>
    <row r="19" spans="2:24" ht="38.1" customHeight="1" x14ac:dyDescent="0.15">
      <c r="B19" s="407"/>
      <c r="C19" s="408"/>
      <c r="D19" s="409"/>
      <c r="E19" s="410"/>
      <c r="F19" s="410"/>
      <c r="G19" s="357">
        <f t="shared" si="2"/>
        <v>0</v>
      </c>
      <c r="H19" s="415"/>
      <c r="I19" s="415"/>
      <c r="J19" s="415"/>
      <c r="K19" s="415"/>
      <c r="L19" s="415"/>
      <c r="M19" s="415"/>
      <c r="N19" s="444" t="str">
        <f>IF(H19="","",(IFERROR(VLOOKUP($H19,【選択肢】!$K$3:$O$81,2,)," ")&amp;IF(I19="","",","&amp;IFERROR(VLOOKUP($I19,【選択肢】!$K$3:$O$81,2,)," ")&amp;IF(J19="","",","&amp;IFERROR(VLOOKUP($J19,【選択肢】!$K$3:$O$81,2,)," ")&amp;IF(K19="","",","&amp;IFERROR(VLOOKUP($K19,【選択肢】!$K$3:$O$81,2,)," ")&amp;IF(L19="","",","&amp;IFERROR(VLOOKUP($L19,【選択肢】!$K$3:$O$81,2,)," ")&amp;IF(M19="","",","&amp;IFERROR(VLOOKUP($M19,【選択肢】!$K$3:$O$81,2,)," "))))))))</f>
        <v/>
      </c>
      <c r="O19" s="444" t="str">
        <f>IF(H19="","",(IFERROR(VLOOKUP($H19,【選択肢】!$K$3:$O$81,4,)," ")&amp;IF(I19="","",","&amp;IFERROR(VLOOKUP($I19,【選択肢】!$K$3:$O$81,4,)," ")&amp;IF(J19="","",","&amp;IFERROR(VLOOKUP($J19,【選択肢】!$K$3:$O$81,4,)," ")&amp;IF(K19="","",","&amp;IFERROR(VLOOKUP($K19,【選択肢】!$K$3:$O$81,4,)," ")&amp;IF(L19="","",","&amp;IFERROR(VLOOKUP($L19,【選択肢】!$K$3:$O$81,4,)," ")&amp;IF(M19="","",","&amp;IFERROR(VLOOKUP($M19,【選択肢】!$K$3:$O$81,4,)," "))))))))</f>
        <v/>
      </c>
      <c r="P19" s="444" t="str">
        <f>IF(H19="","",(IFERROR(VLOOKUP($H19,【選択肢】!$K$3:$O$81,5,)," ")&amp;IF(I19="","",","&amp;IFERROR(VLOOKUP($I19,【選択肢】!$K$3:$O$81,5,)," ")&amp;IF(J19="","",","&amp;IFERROR(VLOOKUP($J19,【選択肢】!$K$3:$O$81,5,)," ")&amp;IF(K19="","",","&amp;IFERROR(VLOOKUP($K19,【選択肢】!$K$3:$O$81,5,)," ")&amp;IF(L19="","",","&amp;IFERROR(VLOOKUP($L19,【選択肢】!$K$3:$O$81,5,)," ")&amp;IF(M19="","",","&amp;IFERROR(VLOOKUP($M19,【選択肢】!$K$3:$O$81,5,)," "))))))))</f>
        <v/>
      </c>
      <c r="Q19" s="418"/>
      <c r="R19" s="318"/>
      <c r="S19" s="319"/>
      <c r="T19" s="319"/>
      <c r="U19" s="319"/>
      <c r="V19" s="319"/>
      <c r="W19" s="319"/>
      <c r="X19" s="319"/>
    </row>
    <row r="20" spans="2:24" ht="38.1" customHeight="1" x14ac:dyDescent="0.15">
      <c r="B20" s="407"/>
      <c r="C20" s="408"/>
      <c r="D20" s="409"/>
      <c r="E20" s="410"/>
      <c r="F20" s="410"/>
      <c r="G20" s="357">
        <f t="shared" si="2"/>
        <v>0</v>
      </c>
      <c r="H20" s="415"/>
      <c r="I20" s="415"/>
      <c r="J20" s="415"/>
      <c r="K20" s="415"/>
      <c r="L20" s="415"/>
      <c r="M20" s="415"/>
      <c r="N20" s="444" t="str">
        <f>IF(H20="","",(IFERROR(VLOOKUP($H20,【選択肢】!$K$3:$O$81,2,)," ")&amp;IF(I20="","",","&amp;IFERROR(VLOOKUP($I20,【選択肢】!$K$3:$O$81,2,)," ")&amp;IF(J20="","",","&amp;IFERROR(VLOOKUP($J20,【選択肢】!$K$3:$O$81,2,)," ")&amp;IF(K20="","",","&amp;IFERROR(VLOOKUP($K20,【選択肢】!$K$3:$O$81,2,)," ")&amp;IF(L20="","",","&amp;IFERROR(VLOOKUP($L20,【選択肢】!$K$3:$O$81,2,)," ")&amp;IF(M20="","",","&amp;IFERROR(VLOOKUP($M20,【選択肢】!$K$3:$O$81,2,)," "))))))))</f>
        <v/>
      </c>
      <c r="O20" s="444" t="str">
        <f>IF(H20="","",(IFERROR(VLOOKUP($H20,【選択肢】!$K$3:$O$81,4,)," ")&amp;IF(I20="","",","&amp;IFERROR(VLOOKUP($I20,【選択肢】!$K$3:$O$81,4,)," ")&amp;IF(J20="","",","&amp;IFERROR(VLOOKUP($J20,【選択肢】!$K$3:$O$81,4,)," ")&amp;IF(K20="","",","&amp;IFERROR(VLOOKUP($K20,【選択肢】!$K$3:$O$81,4,)," ")&amp;IF(L20="","",","&amp;IFERROR(VLOOKUP($L20,【選択肢】!$K$3:$O$81,4,)," ")&amp;IF(M20="","",","&amp;IFERROR(VLOOKUP($M20,【選択肢】!$K$3:$O$81,4,)," "))))))))</f>
        <v/>
      </c>
      <c r="P20" s="444" t="str">
        <f>IF(H20="","",(IFERROR(VLOOKUP($H20,【選択肢】!$K$3:$O$81,5,)," ")&amp;IF(I20="","",","&amp;IFERROR(VLOOKUP($I20,【選択肢】!$K$3:$O$81,5,)," ")&amp;IF(J20="","",","&amp;IFERROR(VLOOKUP($J20,【選択肢】!$K$3:$O$81,5,)," ")&amp;IF(K20="","",","&amp;IFERROR(VLOOKUP($K20,【選択肢】!$K$3:$O$81,5,)," ")&amp;IF(L20="","",","&amp;IFERROR(VLOOKUP($L20,【選択肢】!$K$3:$O$81,5,)," ")&amp;IF(M20="","",","&amp;IFERROR(VLOOKUP($M20,【選択肢】!$K$3:$O$81,5,)," "))))))))</f>
        <v/>
      </c>
      <c r="Q20" s="418"/>
      <c r="R20" s="318"/>
      <c r="S20" s="319"/>
      <c r="T20" s="319"/>
      <c r="U20" s="319"/>
      <c r="V20" s="319"/>
      <c r="W20" s="319"/>
      <c r="X20" s="319"/>
    </row>
    <row r="21" spans="2:24" ht="38.1" customHeight="1" x14ac:dyDescent="0.15">
      <c r="B21" s="407"/>
      <c r="C21" s="408"/>
      <c r="D21" s="409"/>
      <c r="E21" s="410"/>
      <c r="F21" s="410"/>
      <c r="G21" s="357">
        <f t="shared" si="2"/>
        <v>0</v>
      </c>
      <c r="H21" s="415"/>
      <c r="I21" s="415"/>
      <c r="J21" s="415"/>
      <c r="K21" s="415"/>
      <c r="L21" s="415"/>
      <c r="M21" s="415"/>
      <c r="N21" s="444" t="str">
        <f>IF(H21="","",(IFERROR(VLOOKUP($H21,【選択肢】!$K$3:$O$81,2,)," ")&amp;IF(I21="","",","&amp;IFERROR(VLOOKUP($I21,【選択肢】!$K$3:$O$81,2,)," ")&amp;IF(J21="","",","&amp;IFERROR(VLOOKUP($J21,【選択肢】!$K$3:$O$81,2,)," ")&amp;IF(K21="","",","&amp;IFERROR(VLOOKUP($K21,【選択肢】!$K$3:$O$81,2,)," ")&amp;IF(L21="","",","&amp;IFERROR(VLOOKUP($L21,【選択肢】!$K$3:$O$81,2,)," ")&amp;IF(M21="","",","&amp;IFERROR(VLOOKUP($M21,【選択肢】!$K$3:$O$81,2,)," "))))))))</f>
        <v/>
      </c>
      <c r="O21" s="444" t="str">
        <f>IF(H21="","",(IFERROR(VLOOKUP($H21,【選択肢】!$K$3:$O$81,4,)," ")&amp;IF(I21="","",","&amp;IFERROR(VLOOKUP($I21,【選択肢】!$K$3:$O$81,4,)," ")&amp;IF(J21="","",","&amp;IFERROR(VLOOKUP($J21,【選択肢】!$K$3:$O$81,4,)," ")&amp;IF(K21="","",","&amp;IFERROR(VLOOKUP($K21,【選択肢】!$K$3:$O$81,4,)," ")&amp;IF(L21="","",","&amp;IFERROR(VLOOKUP($L21,【選択肢】!$K$3:$O$81,4,)," ")&amp;IF(M21="","",","&amp;IFERROR(VLOOKUP($M21,【選択肢】!$K$3:$O$81,4,)," "))))))))</f>
        <v/>
      </c>
      <c r="P21" s="444" t="str">
        <f>IF(H21="","",(IFERROR(VLOOKUP($H21,【選択肢】!$K$3:$O$81,5,)," ")&amp;IF(I21="","",","&amp;IFERROR(VLOOKUP($I21,【選択肢】!$K$3:$O$81,5,)," ")&amp;IF(J21="","",","&amp;IFERROR(VLOOKUP($J21,【選択肢】!$K$3:$O$81,5,)," ")&amp;IF(K21="","",","&amp;IFERROR(VLOOKUP($K21,【選択肢】!$K$3:$O$81,5,)," ")&amp;IF(L21="","",","&amp;IFERROR(VLOOKUP($L21,【選択肢】!$K$3:$O$81,5,)," ")&amp;IF(M21="","",","&amp;IFERROR(VLOOKUP($M21,【選択肢】!$K$3:$O$81,5,)," "))))))))</f>
        <v/>
      </c>
      <c r="Q21" s="418"/>
      <c r="R21" s="318"/>
      <c r="S21" s="319"/>
      <c r="T21" s="319"/>
      <c r="U21" s="319"/>
      <c r="V21" s="319"/>
      <c r="W21" s="319"/>
      <c r="X21" s="319"/>
    </row>
    <row r="22" spans="2:24" ht="38.1" customHeight="1" x14ac:dyDescent="0.15">
      <c r="B22" s="407"/>
      <c r="C22" s="408"/>
      <c r="D22" s="409"/>
      <c r="E22" s="410"/>
      <c r="F22" s="410"/>
      <c r="G22" s="357">
        <f t="shared" ref="G22:G29" si="3">SUM(E22+F22)</f>
        <v>0</v>
      </c>
      <c r="H22" s="415"/>
      <c r="I22" s="415"/>
      <c r="J22" s="415"/>
      <c r="K22" s="415"/>
      <c r="L22" s="415"/>
      <c r="M22" s="415"/>
      <c r="N22" s="444" t="str">
        <f>IF(H22="","",(IFERROR(VLOOKUP($H22,【選択肢】!$K$3:$O$81,2,)," ")&amp;IF(I22="","",","&amp;IFERROR(VLOOKUP($I22,【選択肢】!$K$3:$O$81,2,)," ")&amp;IF(J22="","",","&amp;IFERROR(VLOOKUP($J22,【選択肢】!$K$3:$O$81,2,)," ")&amp;IF(K22="","",","&amp;IFERROR(VLOOKUP($K22,【選択肢】!$K$3:$O$81,2,)," ")&amp;IF(L22="","",","&amp;IFERROR(VLOOKUP($L22,【選択肢】!$K$3:$O$81,2,)," ")&amp;IF(M22="","",","&amp;IFERROR(VLOOKUP($M22,【選択肢】!$K$3:$O$81,2,)," "))))))))</f>
        <v/>
      </c>
      <c r="O22" s="444" t="str">
        <f>IF(H22="","",(IFERROR(VLOOKUP($H22,【選択肢】!$K$3:$O$81,4,)," ")&amp;IF(I22="","",","&amp;IFERROR(VLOOKUP($I22,【選択肢】!$K$3:$O$81,4,)," ")&amp;IF(J22="","",","&amp;IFERROR(VLOOKUP($J22,【選択肢】!$K$3:$O$81,4,)," ")&amp;IF(K22="","",","&amp;IFERROR(VLOOKUP($K22,【選択肢】!$K$3:$O$81,4,)," ")&amp;IF(L22="","",","&amp;IFERROR(VLOOKUP($L22,【選択肢】!$K$3:$O$81,4,)," ")&amp;IF(M22="","",","&amp;IFERROR(VLOOKUP($M22,【選択肢】!$K$3:$O$81,4,)," "))))))))</f>
        <v/>
      </c>
      <c r="P22" s="444" t="str">
        <f>IF(H22="","",(IFERROR(VLOOKUP($H22,【選択肢】!$K$3:$O$81,5,)," ")&amp;IF(I22="","",","&amp;IFERROR(VLOOKUP($I22,【選択肢】!$K$3:$O$81,5,)," ")&amp;IF(J22="","",","&amp;IFERROR(VLOOKUP($J22,【選択肢】!$K$3:$O$81,5,)," ")&amp;IF(K22="","",","&amp;IFERROR(VLOOKUP($K22,【選択肢】!$K$3:$O$81,5,)," ")&amp;IF(L22="","",","&amp;IFERROR(VLOOKUP($L22,【選択肢】!$K$3:$O$81,5,)," ")&amp;IF(M22="","",","&amp;IFERROR(VLOOKUP($M22,【選択肢】!$K$3:$O$81,5,)," "))))))))</f>
        <v/>
      </c>
      <c r="Q22" s="418"/>
      <c r="R22" s="318"/>
      <c r="S22" s="319"/>
      <c r="T22" s="319"/>
      <c r="U22" s="319"/>
      <c r="V22" s="319"/>
      <c r="W22" s="319"/>
      <c r="X22" s="319"/>
    </row>
    <row r="23" spans="2:24" ht="38.1" customHeight="1" x14ac:dyDescent="0.15">
      <c r="B23" s="407"/>
      <c r="C23" s="408"/>
      <c r="D23" s="409"/>
      <c r="E23" s="410"/>
      <c r="F23" s="410"/>
      <c r="G23" s="357">
        <f t="shared" si="3"/>
        <v>0</v>
      </c>
      <c r="H23" s="415"/>
      <c r="I23" s="415"/>
      <c r="J23" s="415"/>
      <c r="K23" s="415"/>
      <c r="L23" s="415"/>
      <c r="M23" s="415"/>
      <c r="N23" s="444" t="str">
        <f>IF(H23="","",(IFERROR(VLOOKUP($H23,【選択肢】!$K$3:$O$81,2,)," ")&amp;IF(I23="","",","&amp;IFERROR(VLOOKUP($I23,【選択肢】!$K$3:$O$81,2,)," ")&amp;IF(J23="","",","&amp;IFERROR(VLOOKUP($J23,【選択肢】!$K$3:$O$81,2,)," ")&amp;IF(K23="","",","&amp;IFERROR(VLOOKUP($K23,【選択肢】!$K$3:$O$81,2,)," ")&amp;IF(L23="","",","&amp;IFERROR(VLOOKUP($L23,【選択肢】!$K$3:$O$81,2,)," ")&amp;IF(M23="","",","&amp;IFERROR(VLOOKUP($M23,【選択肢】!$K$3:$O$81,2,)," "))))))))</f>
        <v/>
      </c>
      <c r="O23" s="444" t="str">
        <f>IF(H23="","",(IFERROR(VLOOKUP($H23,【選択肢】!$K$3:$O$81,4,)," ")&amp;IF(I23="","",","&amp;IFERROR(VLOOKUP($I23,【選択肢】!$K$3:$O$81,4,)," ")&amp;IF(J23="","",","&amp;IFERROR(VLOOKUP($J23,【選択肢】!$K$3:$O$81,4,)," ")&amp;IF(K23="","",","&amp;IFERROR(VLOOKUP($K23,【選択肢】!$K$3:$O$81,4,)," ")&amp;IF(L23="","",","&amp;IFERROR(VLOOKUP($L23,【選択肢】!$K$3:$O$81,4,)," ")&amp;IF(M23="","",","&amp;IFERROR(VLOOKUP($M23,【選択肢】!$K$3:$O$81,4,)," "))))))))</f>
        <v/>
      </c>
      <c r="P23" s="444" t="str">
        <f>IF(H23="","",(IFERROR(VLOOKUP($H23,【選択肢】!$K$3:$O$81,5,)," ")&amp;IF(I23="","",","&amp;IFERROR(VLOOKUP($I23,【選択肢】!$K$3:$O$81,5,)," ")&amp;IF(J23="","",","&amp;IFERROR(VLOOKUP($J23,【選択肢】!$K$3:$O$81,5,)," ")&amp;IF(K23="","",","&amp;IFERROR(VLOOKUP($K23,【選択肢】!$K$3:$O$81,5,)," ")&amp;IF(L23="","",","&amp;IFERROR(VLOOKUP($L23,【選択肢】!$K$3:$O$81,5,)," ")&amp;IF(M23="","",","&amp;IFERROR(VLOOKUP($M23,【選択肢】!$K$3:$O$81,5,)," "))))))))</f>
        <v/>
      </c>
      <c r="Q23" s="418"/>
      <c r="R23" s="318"/>
      <c r="S23" s="319"/>
      <c r="T23" s="319"/>
      <c r="U23" s="319"/>
      <c r="V23" s="319"/>
      <c r="W23" s="319"/>
      <c r="X23" s="319"/>
    </row>
    <row r="24" spans="2:24" ht="38.1" customHeight="1" x14ac:dyDescent="0.15">
      <c r="B24" s="407"/>
      <c r="C24" s="408"/>
      <c r="D24" s="409"/>
      <c r="E24" s="410"/>
      <c r="F24" s="410"/>
      <c r="G24" s="357">
        <f t="shared" ref="G24:G27" si="4">SUM(E24+F24)</f>
        <v>0</v>
      </c>
      <c r="H24" s="415"/>
      <c r="I24" s="415"/>
      <c r="J24" s="415"/>
      <c r="K24" s="415"/>
      <c r="L24" s="415"/>
      <c r="M24" s="415"/>
      <c r="N24" s="444" t="str">
        <f>IF(H24="","",(IFERROR(VLOOKUP($H24,【選択肢】!$K$3:$O$81,2,)," ")&amp;IF(I24="","",","&amp;IFERROR(VLOOKUP($I24,【選択肢】!$K$3:$O$81,2,)," ")&amp;IF(J24="","",","&amp;IFERROR(VLOOKUP($J24,【選択肢】!$K$3:$O$81,2,)," ")&amp;IF(K24="","",","&amp;IFERROR(VLOOKUP($K24,【選択肢】!$K$3:$O$81,2,)," ")&amp;IF(L24="","",","&amp;IFERROR(VLOOKUP($L24,【選択肢】!$K$3:$O$81,2,)," ")&amp;IF(M24="","",","&amp;IFERROR(VLOOKUP($M24,【選択肢】!$K$3:$O$81,2,)," "))))))))</f>
        <v/>
      </c>
      <c r="O24" s="444" t="str">
        <f>IF(H24="","",(IFERROR(VLOOKUP($H24,【選択肢】!$K$3:$O$81,4,)," ")&amp;IF(I24="","",","&amp;IFERROR(VLOOKUP($I24,【選択肢】!$K$3:$O$81,4,)," ")&amp;IF(J24="","",","&amp;IFERROR(VLOOKUP($J24,【選択肢】!$K$3:$O$81,4,)," ")&amp;IF(K24="","",","&amp;IFERROR(VLOOKUP($K24,【選択肢】!$K$3:$O$81,4,)," ")&amp;IF(L24="","",","&amp;IFERROR(VLOOKUP($L24,【選択肢】!$K$3:$O$81,4,)," ")&amp;IF(M24="","",","&amp;IFERROR(VLOOKUP($M24,【選択肢】!$K$3:$O$81,4,)," "))))))))</f>
        <v/>
      </c>
      <c r="P24" s="444" t="str">
        <f>IF(H24="","",(IFERROR(VLOOKUP($H24,【選択肢】!$K$3:$O$81,5,)," ")&amp;IF(I24="","",","&amp;IFERROR(VLOOKUP($I24,【選択肢】!$K$3:$O$81,5,)," ")&amp;IF(J24="","",","&amp;IFERROR(VLOOKUP($J24,【選択肢】!$K$3:$O$81,5,)," ")&amp;IF(K24="","",","&amp;IFERROR(VLOOKUP($K24,【選択肢】!$K$3:$O$81,5,)," ")&amp;IF(L24="","",","&amp;IFERROR(VLOOKUP($L24,【選択肢】!$K$3:$O$81,5,)," ")&amp;IF(M24="","",","&amp;IFERROR(VLOOKUP($M24,【選択肢】!$K$3:$O$81,5,)," "))))))))</f>
        <v/>
      </c>
      <c r="Q24" s="418"/>
      <c r="R24" s="318"/>
      <c r="S24" s="319"/>
      <c r="T24" s="319"/>
      <c r="U24" s="319"/>
      <c r="V24" s="319"/>
      <c r="W24" s="319"/>
      <c r="X24" s="319"/>
    </row>
    <row r="25" spans="2:24" ht="38.1" customHeight="1" x14ac:dyDescent="0.15">
      <c r="B25" s="407"/>
      <c r="C25" s="408"/>
      <c r="D25" s="409"/>
      <c r="E25" s="410"/>
      <c r="F25" s="410"/>
      <c r="G25" s="357">
        <f t="shared" si="4"/>
        <v>0</v>
      </c>
      <c r="H25" s="415"/>
      <c r="I25" s="415"/>
      <c r="J25" s="415"/>
      <c r="K25" s="415"/>
      <c r="L25" s="415"/>
      <c r="M25" s="415"/>
      <c r="N25" s="444" t="str">
        <f>IF(H25="","",(IFERROR(VLOOKUP($H25,【選択肢】!$K$3:$O$81,2,)," ")&amp;IF(I25="","",","&amp;IFERROR(VLOOKUP($I25,【選択肢】!$K$3:$O$81,2,)," ")&amp;IF(J25="","",","&amp;IFERROR(VLOOKUP($J25,【選択肢】!$K$3:$O$81,2,)," ")&amp;IF(K25="","",","&amp;IFERROR(VLOOKUP($K25,【選択肢】!$K$3:$O$81,2,)," ")&amp;IF(L25="","",","&amp;IFERROR(VLOOKUP($L25,【選択肢】!$K$3:$O$81,2,)," ")&amp;IF(M25="","",","&amp;IFERROR(VLOOKUP($M25,【選択肢】!$K$3:$O$81,2,)," "))))))))</f>
        <v/>
      </c>
      <c r="O25" s="444" t="str">
        <f>IF(H25="","",(IFERROR(VLOOKUP($H25,【選択肢】!$K$3:$O$81,4,)," ")&amp;IF(I25="","",","&amp;IFERROR(VLOOKUP($I25,【選択肢】!$K$3:$O$81,4,)," ")&amp;IF(J25="","",","&amp;IFERROR(VLOOKUP($J25,【選択肢】!$K$3:$O$81,4,)," ")&amp;IF(K25="","",","&amp;IFERROR(VLOOKUP($K25,【選択肢】!$K$3:$O$81,4,)," ")&amp;IF(L25="","",","&amp;IFERROR(VLOOKUP($L25,【選択肢】!$K$3:$O$81,4,)," ")&amp;IF(M25="","",","&amp;IFERROR(VLOOKUP($M25,【選択肢】!$K$3:$O$81,4,)," "))))))))</f>
        <v/>
      </c>
      <c r="P25" s="444" t="str">
        <f>IF(H25="","",(IFERROR(VLOOKUP($H25,【選択肢】!$K$3:$O$81,5,)," ")&amp;IF(I25="","",","&amp;IFERROR(VLOOKUP($I25,【選択肢】!$K$3:$O$81,5,)," ")&amp;IF(J25="","",","&amp;IFERROR(VLOOKUP($J25,【選択肢】!$K$3:$O$81,5,)," ")&amp;IF(K25="","",","&amp;IFERROR(VLOOKUP($K25,【選択肢】!$K$3:$O$81,5,)," ")&amp;IF(L25="","",","&amp;IFERROR(VLOOKUP($L25,【選択肢】!$K$3:$O$81,5,)," ")&amp;IF(M25="","",","&amp;IFERROR(VLOOKUP($M25,【選択肢】!$K$3:$O$81,5,)," "))))))))</f>
        <v/>
      </c>
      <c r="Q25" s="418"/>
      <c r="R25" s="318"/>
      <c r="S25" s="319"/>
      <c r="T25" s="319"/>
      <c r="U25" s="319"/>
      <c r="V25" s="319"/>
      <c r="W25" s="319"/>
      <c r="X25" s="319"/>
    </row>
    <row r="26" spans="2:24" ht="38.1" customHeight="1" x14ac:dyDescent="0.15">
      <c r="B26" s="407"/>
      <c r="C26" s="408"/>
      <c r="D26" s="409"/>
      <c r="E26" s="410"/>
      <c r="F26" s="410"/>
      <c r="G26" s="357">
        <f t="shared" si="4"/>
        <v>0</v>
      </c>
      <c r="H26" s="415"/>
      <c r="I26" s="415"/>
      <c r="J26" s="415"/>
      <c r="K26" s="415"/>
      <c r="L26" s="415"/>
      <c r="M26" s="415"/>
      <c r="N26" s="444" t="str">
        <f>IF(H26="","",(IFERROR(VLOOKUP($H26,【選択肢】!$K$3:$O$81,2,)," ")&amp;IF(I26="","",","&amp;IFERROR(VLOOKUP($I26,【選択肢】!$K$3:$O$81,2,)," ")&amp;IF(J26="","",","&amp;IFERROR(VLOOKUP($J26,【選択肢】!$K$3:$O$81,2,)," ")&amp;IF(K26="","",","&amp;IFERROR(VLOOKUP($K26,【選択肢】!$K$3:$O$81,2,)," ")&amp;IF(L26="","",","&amp;IFERROR(VLOOKUP($L26,【選択肢】!$K$3:$O$81,2,)," ")&amp;IF(M26="","",","&amp;IFERROR(VLOOKUP($M26,【選択肢】!$K$3:$O$81,2,)," "))))))))</f>
        <v/>
      </c>
      <c r="O26" s="444" t="str">
        <f>IF(H26="","",(IFERROR(VLOOKUP($H26,【選択肢】!$K$3:$O$81,4,)," ")&amp;IF(I26="","",","&amp;IFERROR(VLOOKUP($I26,【選択肢】!$K$3:$O$81,4,)," ")&amp;IF(J26="","",","&amp;IFERROR(VLOOKUP($J26,【選択肢】!$K$3:$O$81,4,)," ")&amp;IF(K26="","",","&amp;IFERROR(VLOOKUP($K26,【選択肢】!$K$3:$O$81,4,)," ")&amp;IF(L26="","",","&amp;IFERROR(VLOOKUP($L26,【選択肢】!$K$3:$O$81,4,)," ")&amp;IF(M26="","",","&amp;IFERROR(VLOOKUP($M26,【選択肢】!$K$3:$O$81,4,)," "))))))))</f>
        <v/>
      </c>
      <c r="P26" s="444" t="str">
        <f>IF(H26="","",(IFERROR(VLOOKUP($H26,【選択肢】!$K$3:$O$81,5,)," ")&amp;IF(I26="","",","&amp;IFERROR(VLOOKUP($I26,【選択肢】!$K$3:$O$81,5,)," ")&amp;IF(J26="","",","&amp;IFERROR(VLOOKUP($J26,【選択肢】!$K$3:$O$81,5,)," ")&amp;IF(K26="","",","&amp;IFERROR(VLOOKUP($K26,【選択肢】!$K$3:$O$81,5,)," ")&amp;IF(L26="","",","&amp;IFERROR(VLOOKUP($L26,【選択肢】!$K$3:$O$81,5,)," ")&amp;IF(M26="","",","&amp;IFERROR(VLOOKUP($M26,【選択肢】!$K$3:$O$81,5,)," "))))))))</f>
        <v/>
      </c>
      <c r="Q26" s="418"/>
      <c r="R26" s="318"/>
      <c r="S26" s="319"/>
      <c r="T26" s="319"/>
      <c r="U26" s="319"/>
      <c r="V26" s="319"/>
      <c r="W26" s="319"/>
      <c r="X26" s="319"/>
    </row>
    <row r="27" spans="2:24" ht="38.1" customHeight="1" x14ac:dyDescent="0.15">
      <c r="B27" s="407"/>
      <c r="C27" s="408"/>
      <c r="D27" s="409"/>
      <c r="E27" s="410"/>
      <c r="F27" s="410"/>
      <c r="G27" s="357">
        <f t="shared" si="4"/>
        <v>0</v>
      </c>
      <c r="H27" s="415"/>
      <c r="I27" s="415"/>
      <c r="J27" s="415"/>
      <c r="K27" s="415"/>
      <c r="L27" s="415"/>
      <c r="M27" s="415"/>
      <c r="N27" s="444" t="str">
        <f>IF(H27="","",(IFERROR(VLOOKUP($H27,【選択肢】!$K$3:$O$81,2,)," ")&amp;IF(I27="","",","&amp;IFERROR(VLOOKUP($I27,【選択肢】!$K$3:$O$81,2,)," ")&amp;IF(J27="","",","&amp;IFERROR(VLOOKUP($J27,【選択肢】!$K$3:$O$81,2,)," ")&amp;IF(K27="","",","&amp;IFERROR(VLOOKUP($K27,【選択肢】!$K$3:$O$81,2,)," ")&amp;IF(L27="","",","&amp;IFERROR(VLOOKUP($L27,【選択肢】!$K$3:$O$81,2,)," ")&amp;IF(M27="","",","&amp;IFERROR(VLOOKUP($M27,【選択肢】!$K$3:$O$81,2,)," "))))))))</f>
        <v/>
      </c>
      <c r="O27" s="444" t="str">
        <f>IF(H27="","",(IFERROR(VLOOKUP($H27,【選択肢】!$K$3:$O$81,4,)," ")&amp;IF(I27="","",","&amp;IFERROR(VLOOKUP($I27,【選択肢】!$K$3:$O$81,4,)," ")&amp;IF(J27="","",","&amp;IFERROR(VLOOKUP($J27,【選択肢】!$K$3:$O$81,4,)," ")&amp;IF(K27="","",","&amp;IFERROR(VLOOKUP($K27,【選択肢】!$K$3:$O$81,4,)," ")&amp;IF(L27="","",","&amp;IFERROR(VLOOKUP($L27,【選択肢】!$K$3:$O$81,4,)," ")&amp;IF(M27="","",","&amp;IFERROR(VLOOKUP($M27,【選択肢】!$K$3:$O$81,4,)," "))))))))</f>
        <v/>
      </c>
      <c r="P27" s="444" t="str">
        <f>IF(H27="","",(IFERROR(VLOOKUP($H27,【選択肢】!$K$3:$O$81,5,)," ")&amp;IF(I27="","",","&amp;IFERROR(VLOOKUP($I27,【選択肢】!$K$3:$O$81,5,)," ")&amp;IF(J27="","",","&amp;IFERROR(VLOOKUP($J27,【選択肢】!$K$3:$O$81,5,)," ")&amp;IF(K27="","",","&amp;IFERROR(VLOOKUP($K27,【選択肢】!$K$3:$O$81,5,)," ")&amp;IF(L27="","",","&amp;IFERROR(VLOOKUP($L27,【選択肢】!$K$3:$O$81,5,)," ")&amp;IF(M27="","",","&amp;IFERROR(VLOOKUP($M27,【選択肢】!$K$3:$O$81,5,)," "))))))))</f>
        <v/>
      </c>
      <c r="Q27" s="418"/>
      <c r="R27" s="318"/>
      <c r="S27" s="319"/>
      <c r="T27" s="319"/>
      <c r="U27" s="319"/>
      <c r="V27" s="319"/>
      <c r="W27" s="319"/>
      <c r="X27" s="319"/>
    </row>
    <row r="28" spans="2:24" ht="38.1" customHeight="1" x14ac:dyDescent="0.15">
      <c r="B28" s="407"/>
      <c r="C28" s="408"/>
      <c r="D28" s="409"/>
      <c r="E28" s="410"/>
      <c r="F28" s="410"/>
      <c r="G28" s="357">
        <f>SUM(E28+F28)</f>
        <v>0</v>
      </c>
      <c r="H28" s="415"/>
      <c r="I28" s="415"/>
      <c r="J28" s="415"/>
      <c r="K28" s="415"/>
      <c r="L28" s="415"/>
      <c r="M28" s="415"/>
      <c r="N28" s="444" t="str">
        <f>IF(H28="","",(IFERROR(VLOOKUP($H28,【選択肢】!$K$3:$O$81,2,)," ")&amp;IF(I28="","",","&amp;IFERROR(VLOOKUP($I28,【選択肢】!$K$3:$O$81,2,)," ")&amp;IF(J28="","",","&amp;IFERROR(VLOOKUP($J28,【選択肢】!$K$3:$O$81,2,)," ")&amp;IF(K28="","",","&amp;IFERROR(VLOOKUP($K28,【選択肢】!$K$3:$O$81,2,)," ")&amp;IF(L28="","",","&amp;IFERROR(VLOOKUP($L28,【選択肢】!$K$3:$O$81,2,)," ")&amp;IF(M28="","",","&amp;IFERROR(VLOOKUP($M28,【選択肢】!$K$3:$O$81,2,)," "))))))))</f>
        <v/>
      </c>
      <c r="O28" s="444" t="str">
        <f>IF(H28="","",(IFERROR(VLOOKUP($H28,【選択肢】!$K$3:$O$81,4,)," ")&amp;IF(I28="","",","&amp;IFERROR(VLOOKUP($I28,【選択肢】!$K$3:$O$81,4,)," ")&amp;IF(J28="","",","&amp;IFERROR(VLOOKUP($J28,【選択肢】!$K$3:$O$81,4,)," ")&amp;IF(K28="","",","&amp;IFERROR(VLOOKUP($K28,【選択肢】!$K$3:$O$81,4,)," ")&amp;IF(L28="","",","&amp;IFERROR(VLOOKUP($L28,【選択肢】!$K$3:$O$81,4,)," ")&amp;IF(M28="","",","&amp;IFERROR(VLOOKUP($M28,【選択肢】!$K$3:$O$81,4,)," "))))))))</f>
        <v/>
      </c>
      <c r="P28" s="444" t="str">
        <f>IF(H28="","",(IFERROR(VLOOKUP($H28,【選択肢】!$K$3:$O$81,5,)," ")&amp;IF(I28="","",","&amp;IFERROR(VLOOKUP($I28,【選択肢】!$K$3:$O$81,5,)," ")&amp;IF(J28="","",","&amp;IFERROR(VLOOKUP($J28,【選択肢】!$K$3:$O$81,5,)," ")&amp;IF(K28="","",","&amp;IFERROR(VLOOKUP($K28,【選択肢】!$K$3:$O$81,5,)," ")&amp;IF(L28="","",","&amp;IFERROR(VLOOKUP($L28,【選択肢】!$K$3:$O$81,5,)," ")&amp;IF(M28="","",","&amp;IFERROR(VLOOKUP($M28,【選択肢】!$K$3:$O$81,5,)," "))))))))</f>
        <v/>
      </c>
      <c r="Q28" s="418"/>
      <c r="R28" s="318"/>
      <c r="S28" s="319"/>
      <c r="T28" s="319"/>
      <c r="U28" s="319"/>
      <c r="V28" s="319"/>
      <c r="W28" s="319"/>
      <c r="X28" s="319"/>
    </row>
    <row r="29" spans="2:24" ht="38.1" customHeight="1" x14ac:dyDescent="0.15">
      <c r="B29" s="407"/>
      <c r="C29" s="408"/>
      <c r="D29" s="409"/>
      <c r="E29" s="410"/>
      <c r="F29" s="410"/>
      <c r="G29" s="357">
        <f t="shared" si="3"/>
        <v>0</v>
      </c>
      <c r="H29" s="415"/>
      <c r="I29" s="415"/>
      <c r="J29" s="415"/>
      <c r="K29" s="415"/>
      <c r="L29" s="415"/>
      <c r="M29" s="415"/>
      <c r="N29" s="444" t="str">
        <f>IF(H29="","",(IFERROR(VLOOKUP($H29,【選択肢】!$K$3:$O$81,2,)," ")&amp;IF(I29="","",","&amp;IFERROR(VLOOKUP($I29,【選択肢】!$K$3:$O$81,2,)," ")&amp;IF(J29="","",","&amp;IFERROR(VLOOKUP($J29,【選択肢】!$K$3:$O$81,2,)," ")&amp;IF(K29="","",","&amp;IFERROR(VLOOKUP($K29,【選択肢】!$K$3:$O$81,2,)," ")&amp;IF(L29="","",","&amp;IFERROR(VLOOKUP($L29,【選択肢】!$K$3:$O$81,2,)," ")&amp;IF(M29="","",","&amp;IFERROR(VLOOKUP($M29,【選択肢】!$K$3:$O$81,2,)," "))))))))</f>
        <v/>
      </c>
      <c r="O29" s="444" t="str">
        <f>IF(H29="","",(IFERROR(VLOOKUP($H29,【選択肢】!$K$3:$O$81,4,)," ")&amp;IF(I29="","",","&amp;IFERROR(VLOOKUP($I29,【選択肢】!$K$3:$O$81,4,)," ")&amp;IF(J29="","",","&amp;IFERROR(VLOOKUP($J29,【選択肢】!$K$3:$O$81,4,)," ")&amp;IF(K29="","",","&amp;IFERROR(VLOOKUP($K29,【選択肢】!$K$3:$O$81,4,)," ")&amp;IF(L29="","",","&amp;IFERROR(VLOOKUP($L29,【選択肢】!$K$3:$O$81,4,)," ")&amp;IF(M29="","",","&amp;IFERROR(VLOOKUP($M29,【選択肢】!$K$3:$O$81,4,)," "))))))))</f>
        <v/>
      </c>
      <c r="P29" s="444" t="str">
        <f>IF(H29="","",(IFERROR(VLOOKUP($H29,【選択肢】!$K$3:$O$81,5,)," ")&amp;IF(I29="","",","&amp;IFERROR(VLOOKUP($I29,【選択肢】!$K$3:$O$81,5,)," ")&amp;IF(J29="","",","&amp;IFERROR(VLOOKUP($J29,【選択肢】!$K$3:$O$81,5,)," ")&amp;IF(K29="","",","&amp;IFERROR(VLOOKUP($K29,【選択肢】!$K$3:$O$81,5,)," ")&amp;IF(L29="","",","&amp;IFERROR(VLOOKUP($L29,【選択肢】!$K$3:$O$81,5,)," ")&amp;IF(M29="","",","&amp;IFERROR(VLOOKUP($M29,【選択肢】!$K$3:$O$81,5,)," "))))))))</f>
        <v/>
      </c>
      <c r="Q29" s="418"/>
      <c r="R29" s="318"/>
      <c r="S29" s="319"/>
      <c r="T29" s="319"/>
      <c r="U29" s="319"/>
      <c r="V29" s="319"/>
      <c r="W29" s="319"/>
      <c r="X29" s="319"/>
    </row>
    <row r="30" spans="2:24" ht="38.1" customHeight="1" x14ac:dyDescent="0.15">
      <c r="B30" s="407"/>
      <c r="C30" s="408"/>
      <c r="D30" s="409"/>
      <c r="E30" s="410"/>
      <c r="F30" s="410"/>
      <c r="G30" s="357">
        <f t="shared" si="2"/>
        <v>0</v>
      </c>
      <c r="H30" s="415"/>
      <c r="I30" s="415"/>
      <c r="J30" s="415"/>
      <c r="K30" s="415"/>
      <c r="L30" s="415"/>
      <c r="M30" s="415"/>
      <c r="N30" s="444" t="str">
        <f>IF(H30="","",(IFERROR(VLOOKUP($H30,【選択肢】!$K$3:$O$81,2,)," ")&amp;IF(I30="","",","&amp;IFERROR(VLOOKUP($I30,【選択肢】!$K$3:$O$81,2,)," ")&amp;IF(J30="","",","&amp;IFERROR(VLOOKUP($J30,【選択肢】!$K$3:$O$81,2,)," ")&amp;IF(K30="","",","&amp;IFERROR(VLOOKUP($K30,【選択肢】!$K$3:$O$81,2,)," ")&amp;IF(L30="","",","&amp;IFERROR(VLOOKUP($L30,【選択肢】!$K$3:$O$81,2,)," ")&amp;IF(M30="","",","&amp;IFERROR(VLOOKUP($M30,【選択肢】!$K$3:$O$81,2,)," "))))))))</f>
        <v/>
      </c>
      <c r="O30" s="444" t="str">
        <f>IF(H30="","",(IFERROR(VLOOKUP($H30,【選択肢】!$K$3:$O$81,4,)," ")&amp;IF(I30="","",","&amp;IFERROR(VLOOKUP($I30,【選択肢】!$K$3:$O$81,4,)," ")&amp;IF(J30="","",","&amp;IFERROR(VLOOKUP($J30,【選択肢】!$K$3:$O$81,4,)," ")&amp;IF(K30="","",","&amp;IFERROR(VLOOKUP($K30,【選択肢】!$K$3:$O$81,4,)," ")&amp;IF(L30="","",","&amp;IFERROR(VLOOKUP($L30,【選択肢】!$K$3:$O$81,4,)," ")&amp;IF(M30="","",","&amp;IFERROR(VLOOKUP($M30,【選択肢】!$K$3:$O$81,4,)," "))))))))</f>
        <v/>
      </c>
      <c r="P30" s="444" t="str">
        <f>IF(H30="","",(IFERROR(VLOOKUP($H30,【選択肢】!$K$3:$O$81,5,)," ")&amp;IF(I30="","",","&amp;IFERROR(VLOOKUP($I30,【選択肢】!$K$3:$O$81,5,)," ")&amp;IF(J30="","",","&amp;IFERROR(VLOOKUP($J30,【選択肢】!$K$3:$O$81,5,)," ")&amp;IF(K30="","",","&amp;IFERROR(VLOOKUP($K30,【選択肢】!$K$3:$O$81,5,)," ")&amp;IF(L30="","",","&amp;IFERROR(VLOOKUP($L30,【選択肢】!$K$3:$O$81,5,)," ")&amp;IF(M30="","",","&amp;IFERROR(VLOOKUP($M30,【選択肢】!$K$3:$O$81,5,)," "))))))))</f>
        <v/>
      </c>
      <c r="Q30" s="418"/>
      <c r="R30" s="318"/>
      <c r="S30" s="319"/>
      <c r="T30" s="319"/>
      <c r="U30" s="319"/>
      <c r="V30" s="319"/>
      <c r="W30" s="319"/>
      <c r="X30" s="319"/>
    </row>
    <row r="31" spans="2:24" ht="38.1" customHeight="1" x14ac:dyDescent="0.15">
      <c r="B31" s="407"/>
      <c r="C31" s="408"/>
      <c r="D31" s="409"/>
      <c r="E31" s="410"/>
      <c r="F31" s="410"/>
      <c r="G31" s="357">
        <f t="shared" si="2"/>
        <v>0</v>
      </c>
      <c r="H31" s="415"/>
      <c r="I31" s="415"/>
      <c r="J31" s="415"/>
      <c r="K31" s="415"/>
      <c r="L31" s="415"/>
      <c r="M31" s="415"/>
      <c r="N31" s="444" t="str">
        <f>IF(H31="","",(IFERROR(VLOOKUP($H31,【選択肢】!$K$3:$O$81,2,)," ")&amp;IF(I31="","",","&amp;IFERROR(VLOOKUP($I31,【選択肢】!$K$3:$O$81,2,)," ")&amp;IF(J31="","",","&amp;IFERROR(VLOOKUP($J31,【選択肢】!$K$3:$O$81,2,)," ")&amp;IF(K31="","",","&amp;IFERROR(VLOOKUP($K31,【選択肢】!$K$3:$O$81,2,)," ")&amp;IF(L31="","",","&amp;IFERROR(VLOOKUP($L31,【選択肢】!$K$3:$O$81,2,)," ")&amp;IF(M31="","",","&amp;IFERROR(VLOOKUP($M31,【選択肢】!$K$3:$O$81,2,)," "))))))))</f>
        <v/>
      </c>
      <c r="O31" s="444" t="str">
        <f>IF(H31="","",(IFERROR(VLOOKUP($H31,【選択肢】!$K$3:$O$81,4,)," ")&amp;IF(I31="","",","&amp;IFERROR(VLOOKUP($I31,【選択肢】!$K$3:$O$81,4,)," ")&amp;IF(J31="","",","&amp;IFERROR(VLOOKUP($J31,【選択肢】!$K$3:$O$81,4,)," ")&amp;IF(K31="","",","&amp;IFERROR(VLOOKUP($K31,【選択肢】!$K$3:$O$81,4,)," ")&amp;IF(L31="","",","&amp;IFERROR(VLOOKUP($L31,【選択肢】!$K$3:$O$81,4,)," ")&amp;IF(M31="","",","&amp;IFERROR(VLOOKUP($M31,【選択肢】!$K$3:$O$81,4,)," "))))))))</f>
        <v/>
      </c>
      <c r="P31" s="444" t="str">
        <f>IF(H31="","",(IFERROR(VLOOKUP($H31,【選択肢】!$K$3:$O$81,5,)," ")&amp;IF(I31="","",","&amp;IFERROR(VLOOKUP($I31,【選択肢】!$K$3:$O$81,5,)," ")&amp;IF(J31="","",","&amp;IFERROR(VLOOKUP($J31,【選択肢】!$K$3:$O$81,5,)," ")&amp;IF(K31="","",","&amp;IFERROR(VLOOKUP($K31,【選択肢】!$K$3:$O$81,5,)," ")&amp;IF(L31="","",","&amp;IFERROR(VLOOKUP($L31,【選択肢】!$K$3:$O$81,5,)," ")&amp;IF(M31="","",","&amp;IFERROR(VLOOKUP($M31,【選択肢】!$K$3:$O$81,5,)," "))))))))</f>
        <v/>
      </c>
      <c r="Q31" s="418"/>
      <c r="R31" s="318"/>
      <c r="S31" s="319"/>
      <c r="T31" s="319"/>
      <c r="U31" s="319"/>
      <c r="V31" s="319"/>
      <c r="W31" s="319"/>
      <c r="X31" s="319"/>
    </row>
    <row r="32" spans="2:24" ht="38.1" customHeight="1" x14ac:dyDescent="0.15">
      <c r="B32" s="407"/>
      <c r="C32" s="408"/>
      <c r="D32" s="409"/>
      <c r="E32" s="410"/>
      <c r="F32" s="410"/>
      <c r="G32" s="357">
        <f t="shared" ref="G32" si="5">SUM(E32+F32)</f>
        <v>0</v>
      </c>
      <c r="H32" s="415"/>
      <c r="I32" s="415"/>
      <c r="J32" s="415"/>
      <c r="K32" s="415"/>
      <c r="L32" s="415"/>
      <c r="M32" s="415"/>
      <c r="N32" s="444" t="str">
        <f>IF(H32="","",(IFERROR(VLOOKUP($H32,【選択肢】!$K$3:$O$81,2,)," ")&amp;IF(I32="","",","&amp;IFERROR(VLOOKUP($I32,【選択肢】!$K$3:$O$81,2,)," ")&amp;IF(J32="","",","&amp;IFERROR(VLOOKUP($J32,【選択肢】!$K$3:$O$81,2,)," ")&amp;IF(K32="","",","&amp;IFERROR(VLOOKUP($K32,【選択肢】!$K$3:$O$81,2,)," ")&amp;IF(L32="","",","&amp;IFERROR(VLOOKUP($L32,【選択肢】!$K$3:$O$81,2,)," ")&amp;IF(M32="","",","&amp;IFERROR(VLOOKUP($M32,【選択肢】!$K$3:$O$81,2,)," "))))))))</f>
        <v/>
      </c>
      <c r="O32" s="444" t="str">
        <f>IF(H32="","",(IFERROR(VLOOKUP($H32,【選択肢】!$K$3:$O$81,4,)," ")&amp;IF(I32="","",","&amp;IFERROR(VLOOKUP($I32,【選択肢】!$K$3:$O$81,4,)," ")&amp;IF(J32="","",","&amp;IFERROR(VLOOKUP($J32,【選択肢】!$K$3:$O$81,4,)," ")&amp;IF(K32="","",","&amp;IFERROR(VLOOKUP($K32,【選択肢】!$K$3:$O$81,4,)," ")&amp;IF(L32="","",","&amp;IFERROR(VLOOKUP($L32,【選択肢】!$K$3:$O$81,4,)," ")&amp;IF(M32="","",","&amp;IFERROR(VLOOKUP($M32,【選択肢】!$K$3:$O$81,4,)," "))))))))</f>
        <v/>
      </c>
      <c r="P32" s="444" t="str">
        <f>IF(H32="","",(IFERROR(VLOOKUP($H32,【選択肢】!$K$3:$O$81,5,)," ")&amp;IF(I32="","",","&amp;IFERROR(VLOOKUP($I32,【選択肢】!$K$3:$O$81,5,)," ")&amp;IF(J32="","",","&amp;IFERROR(VLOOKUP($J32,【選択肢】!$K$3:$O$81,5,)," ")&amp;IF(K32="","",","&amp;IFERROR(VLOOKUP($K32,【選択肢】!$K$3:$O$81,5,)," ")&amp;IF(L32="","",","&amp;IFERROR(VLOOKUP($L32,【選択肢】!$K$3:$O$81,5,)," ")&amp;IF(M32="","",","&amp;IFERROR(VLOOKUP($M32,【選択肢】!$K$3:$O$81,5,)," "))))))))</f>
        <v/>
      </c>
      <c r="Q32" s="418"/>
      <c r="R32" s="318"/>
      <c r="S32" s="319"/>
      <c r="T32" s="319"/>
      <c r="U32" s="319"/>
      <c r="V32" s="319"/>
      <c r="W32" s="319"/>
      <c r="X32" s="319"/>
    </row>
    <row r="33" spans="2:24" ht="38.1" customHeight="1" x14ac:dyDescent="0.15">
      <c r="B33" s="407"/>
      <c r="C33" s="408"/>
      <c r="D33" s="409"/>
      <c r="E33" s="410"/>
      <c r="F33" s="410"/>
      <c r="G33" s="357">
        <f>SUM(E33+F33)</f>
        <v>0</v>
      </c>
      <c r="H33" s="415"/>
      <c r="I33" s="415"/>
      <c r="J33" s="415"/>
      <c r="K33" s="415"/>
      <c r="L33" s="415"/>
      <c r="M33" s="415"/>
      <c r="N33" s="444" t="str">
        <f>IF(H33="","",(IFERROR(VLOOKUP($H33,【選択肢】!$K$3:$O$81,2,)," ")&amp;IF(I33="","",","&amp;IFERROR(VLOOKUP($I33,【選択肢】!$K$3:$O$81,2,)," ")&amp;IF(J33="","",","&amp;IFERROR(VLOOKUP($J33,【選択肢】!$K$3:$O$81,2,)," ")&amp;IF(K33="","",","&amp;IFERROR(VLOOKUP($K33,【選択肢】!$K$3:$O$81,2,)," ")&amp;IF(L33="","",","&amp;IFERROR(VLOOKUP($L33,【選択肢】!$K$3:$O$81,2,)," ")&amp;IF(M33="","",","&amp;IFERROR(VLOOKUP($M33,【選択肢】!$K$3:$O$81,2,)," "))))))))</f>
        <v/>
      </c>
      <c r="O33" s="444" t="str">
        <f>IF(H33="","",(IFERROR(VLOOKUP($H33,【選択肢】!$K$3:$O$81,4,)," ")&amp;IF(I33="","",","&amp;IFERROR(VLOOKUP($I33,【選択肢】!$K$3:$O$81,4,)," ")&amp;IF(J33="","",","&amp;IFERROR(VLOOKUP($J33,【選択肢】!$K$3:$O$81,4,)," ")&amp;IF(K33="","",","&amp;IFERROR(VLOOKUP($K33,【選択肢】!$K$3:$O$81,4,)," ")&amp;IF(L33="","",","&amp;IFERROR(VLOOKUP($L33,【選択肢】!$K$3:$O$81,4,)," ")&amp;IF(M33="","",","&amp;IFERROR(VLOOKUP($M33,【選択肢】!$K$3:$O$81,4,)," "))))))))</f>
        <v/>
      </c>
      <c r="P33" s="444" t="str">
        <f>IF(H33="","",(IFERROR(VLOOKUP($H33,【選択肢】!$K$3:$O$81,5,)," ")&amp;IF(I33="","",","&amp;IFERROR(VLOOKUP($I33,【選択肢】!$K$3:$O$81,5,)," ")&amp;IF(J33="","",","&amp;IFERROR(VLOOKUP($J33,【選択肢】!$K$3:$O$81,5,)," ")&amp;IF(K33="","",","&amp;IFERROR(VLOOKUP($K33,【選択肢】!$K$3:$O$81,5,)," ")&amp;IF(L33="","",","&amp;IFERROR(VLOOKUP($L33,【選択肢】!$K$3:$O$81,5,)," ")&amp;IF(M33="","",","&amp;IFERROR(VLOOKUP($M33,【選択肢】!$K$3:$O$81,5,)," "))))))))</f>
        <v/>
      </c>
      <c r="Q33" s="418"/>
      <c r="R33" s="318"/>
      <c r="S33" s="319"/>
      <c r="T33" s="319"/>
      <c r="U33" s="319"/>
      <c r="V33" s="319"/>
      <c r="W33" s="319"/>
      <c r="X33" s="319"/>
    </row>
    <row r="34" spans="2:24" ht="38.1" customHeight="1" x14ac:dyDescent="0.15">
      <c r="B34" s="413"/>
      <c r="C34" s="411"/>
      <c r="D34" s="409"/>
      <c r="E34" s="410"/>
      <c r="F34" s="412"/>
      <c r="G34" s="357">
        <f>SUM(E34+F34)</f>
        <v>0</v>
      </c>
      <c r="H34" s="416"/>
      <c r="I34" s="416"/>
      <c r="J34" s="416"/>
      <c r="K34" s="416"/>
      <c r="L34" s="416"/>
      <c r="M34" s="416"/>
      <c r="N34" s="444" t="str">
        <f>IF(H34="","",(IFERROR(VLOOKUP($H34,【選択肢】!$K$3:$O$81,2,)," ")&amp;IF(I34="","",","&amp;IFERROR(VLOOKUP($I34,【選択肢】!$K$3:$O$81,2,)," ")&amp;IF(J34="","",","&amp;IFERROR(VLOOKUP($J34,【選択肢】!$K$3:$O$81,2,)," ")&amp;IF(K34="","",","&amp;IFERROR(VLOOKUP($K34,【選択肢】!$K$3:$O$81,2,)," ")&amp;IF(L34="","",","&amp;IFERROR(VLOOKUP($L34,【選択肢】!$K$3:$O$81,2,)," ")&amp;IF(M34="","",","&amp;IFERROR(VLOOKUP($M34,【選択肢】!$K$3:$O$81,2,)," "))))))))</f>
        <v/>
      </c>
      <c r="O34" s="444" t="str">
        <f>IF(H34="","",(IFERROR(VLOOKUP($H34,【選択肢】!$K$3:$O$81,4,)," ")&amp;IF(I34="","",","&amp;IFERROR(VLOOKUP($I34,【選択肢】!$K$3:$O$81,4,)," ")&amp;IF(J34="","",","&amp;IFERROR(VLOOKUP($J34,【選択肢】!$K$3:$O$81,4,)," ")&amp;IF(K34="","",","&amp;IFERROR(VLOOKUP($K34,【選択肢】!$K$3:$O$81,4,)," ")&amp;IF(L34="","",","&amp;IFERROR(VLOOKUP($L34,【選択肢】!$K$3:$O$81,4,)," ")&amp;IF(M34="","",","&amp;IFERROR(VLOOKUP($M34,【選択肢】!$K$3:$O$81,4,)," "))))))))</f>
        <v/>
      </c>
      <c r="P34" s="444" t="str">
        <f>IF(H34="","",(IFERROR(VLOOKUP($H34,【選択肢】!$K$3:$O$81,5,)," ")&amp;IF(I34="","",","&amp;IFERROR(VLOOKUP($I34,【選択肢】!$K$3:$O$81,5,)," ")&amp;IF(J34="","",","&amp;IFERROR(VLOOKUP($J34,【選択肢】!$K$3:$O$81,5,)," ")&amp;IF(K34="","",","&amp;IFERROR(VLOOKUP($K34,【選択肢】!$K$3:$O$81,5,)," ")&amp;IF(L34="","",","&amp;IFERROR(VLOOKUP($L34,【選択肢】!$K$3:$O$81,5,)," ")&amp;IF(M34="","",","&amp;IFERROR(VLOOKUP($M34,【選択肢】!$K$3:$O$81,5,)," "))))))))</f>
        <v/>
      </c>
      <c r="Q34" s="419"/>
      <c r="R34" s="318"/>
      <c r="S34" s="319"/>
      <c r="T34" s="319"/>
      <c r="U34" s="319"/>
      <c r="V34" s="319"/>
      <c r="W34" s="319"/>
      <c r="X34" s="319"/>
    </row>
    <row r="35" spans="2:24" ht="26.25" customHeight="1" x14ac:dyDescent="0.15">
      <c r="B35" s="320"/>
      <c r="C35" s="321"/>
      <c r="D35" s="322"/>
      <c r="E35" s="323"/>
      <c r="F35" s="324" t="s">
        <v>194</v>
      </c>
      <c r="G35" s="325"/>
      <c r="H35" s="326"/>
      <c r="I35" s="326"/>
      <c r="J35" s="326"/>
      <c r="K35" s="326"/>
      <c r="L35" s="326"/>
      <c r="M35" s="326"/>
      <c r="N35" s="327"/>
      <c r="O35" s="327"/>
      <c r="P35" s="327"/>
      <c r="Q35" s="328"/>
      <c r="R35" s="318"/>
      <c r="S35" s="319"/>
      <c r="T35" s="319"/>
      <c r="U35" s="319"/>
      <c r="V35" s="319"/>
      <c r="W35" s="319"/>
      <c r="X35" s="319"/>
    </row>
    <row r="36" spans="2:24" ht="18" customHeight="1" x14ac:dyDescent="0.15">
      <c r="B36" s="329"/>
      <c r="C36" s="330"/>
      <c r="D36" s="331"/>
      <c r="E36" s="332"/>
      <c r="F36" s="332"/>
      <c r="G36" s="333"/>
      <c r="H36" s="334"/>
      <c r="I36" s="334"/>
      <c r="J36" s="334"/>
      <c r="K36" s="334"/>
      <c r="L36" s="334"/>
      <c r="M36" s="334"/>
      <c r="N36" s="335"/>
      <c r="O36" s="336"/>
      <c r="P36" s="337"/>
      <c r="Q36" s="338"/>
      <c r="X36" s="339"/>
    </row>
    <row r="37" spans="2:24" ht="34.5" customHeight="1" x14ac:dyDescent="0.15">
      <c r="B37" s="329"/>
      <c r="C37" s="330"/>
      <c r="D37" s="331"/>
      <c r="E37" s="340" t="s">
        <v>71</v>
      </c>
      <c r="F37" s="341" t="s">
        <v>75</v>
      </c>
      <c r="G37" s="342" t="s">
        <v>26</v>
      </c>
      <c r="H37" s="334"/>
      <c r="I37" s="334"/>
      <c r="J37" s="334"/>
      <c r="K37" s="334"/>
      <c r="L37" s="334"/>
      <c r="M37" s="334"/>
      <c r="N37" s="335"/>
      <c r="O37" s="336"/>
      <c r="P37" s="337"/>
      <c r="Q37" s="338"/>
      <c r="X37" s="339"/>
    </row>
    <row r="38" spans="2:24" ht="33" customHeight="1" x14ac:dyDescent="0.15">
      <c r="B38" s="691" t="s">
        <v>214</v>
      </c>
      <c r="C38" s="691"/>
      <c r="D38" s="691"/>
      <c r="E38" s="305">
        <f>MAX(E8:E35)</f>
        <v>0</v>
      </c>
      <c r="F38" s="305">
        <f>MAX(F8:F35)</f>
        <v>0</v>
      </c>
      <c r="G38" s="343">
        <f>SUM(E38+F38)</f>
        <v>0</v>
      </c>
      <c r="H38" s="334"/>
      <c r="I38" s="334"/>
      <c r="J38" s="334"/>
      <c r="K38" s="334"/>
      <c r="L38" s="334"/>
      <c r="M38" s="334"/>
      <c r="N38" s="335"/>
      <c r="O38" s="336"/>
      <c r="P38" s="337"/>
      <c r="Q38" s="338"/>
      <c r="X38" s="339"/>
    </row>
    <row r="39" spans="2:24" ht="33" customHeight="1" x14ac:dyDescent="0.15">
      <c r="B39" s="329"/>
      <c r="C39" s="330"/>
      <c r="D39" s="331"/>
      <c r="E39" s="332"/>
      <c r="F39" s="332"/>
      <c r="G39" s="333"/>
      <c r="H39" s="334"/>
      <c r="I39" s="334"/>
      <c r="J39" s="334"/>
      <c r="K39" s="334"/>
      <c r="L39" s="334"/>
      <c r="M39" s="334"/>
      <c r="N39" s="335"/>
      <c r="O39" s="336"/>
      <c r="P39" s="337"/>
      <c r="Q39" s="338"/>
      <c r="X39" s="339"/>
    </row>
    <row r="40" spans="2:24" ht="18" customHeight="1" x14ac:dyDescent="0.15">
      <c r="B40" s="705"/>
      <c r="C40" s="706"/>
      <c r="D40" s="707"/>
      <c r="E40" s="344"/>
      <c r="F40" s="344"/>
      <c r="G40" s="344"/>
      <c r="H40" s="344"/>
      <c r="I40" s="344"/>
      <c r="J40" s="344"/>
      <c r="K40" s="344"/>
      <c r="L40" s="344"/>
      <c r="M40" s="344"/>
      <c r="N40" s="345"/>
      <c r="O40" s="338"/>
      <c r="P40" s="708"/>
      <c r="Q40" s="704"/>
      <c r="X40" s="339"/>
    </row>
    <row r="41" spans="2:24" ht="18" customHeight="1" x14ac:dyDescent="0.15">
      <c r="B41" s="705"/>
      <c r="C41" s="706"/>
      <c r="D41" s="707"/>
      <c r="E41" s="344"/>
      <c r="F41" s="344"/>
      <c r="G41" s="344"/>
      <c r="H41" s="344"/>
      <c r="I41" s="344"/>
      <c r="J41" s="344"/>
      <c r="K41" s="344"/>
      <c r="L41" s="344"/>
      <c r="M41" s="344"/>
      <c r="N41" s="345"/>
      <c r="O41" s="346"/>
      <c r="P41" s="708"/>
      <c r="Q41" s="704"/>
    </row>
    <row r="42" spans="2:24" ht="18" customHeight="1" x14ac:dyDescent="0.15">
      <c r="B42" s="705"/>
      <c r="C42" s="706"/>
      <c r="D42" s="707"/>
      <c r="E42" s="344"/>
      <c r="F42" s="344"/>
      <c r="G42" s="344"/>
      <c r="H42" s="344"/>
      <c r="I42" s="344"/>
      <c r="J42" s="344"/>
      <c r="K42" s="344"/>
      <c r="L42" s="344"/>
      <c r="M42" s="344"/>
      <c r="N42" s="345"/>
      <c r="O42" s="338"/>
      <c r="P42" s="708"/>
      <c r="Q42" s="704"/>
    </row>
    <row r="43" spans="2:24" ht="18" customHeight="1" x14ac:dyDescent="0.15">
      <c r="B43" s="705"/>
      <c r="C43" s="706"/>
      <c r="D43" s="707"/>
      <c r="E43" s="344"/>
      <c r="F43" s="344"/>
      <c r="G43" s="344"/>
      <c r="H43" s="344"/>
      <c r="I43" s="344"/>
      <c r="J43" s="344"/>
      <c r="K43" s="344"/>
      <c r="L43" s="344"/>
      <c r="M43" s="344"/>
      <c r="N43" s="345"/>
      <c r="O43" s="338"/>
      <c r="P43" s="708"/>
      <c r="Q43" s="704"/>
    </row>
    <row r="44" spans="2:24" ht="18" customHeight="1" x14ac:dyDescent="0.15">
      <c r="B44" s="705"/>
      <c r="C44" s="706"/>
      <c r="D44" s="707"/>
      <c r="E44" s="344"/>
      <c r="F44" s="344"/>
      <c r="G44" s="344"/>
      <c r="H44" s="344"/>
      <c r="I44" s="344"/>
      <c r="J44" s="344"/>
      <c r="K44" s="344"/>
      <c r="L44" s="344"/>
      <c r="M44" s="344"/>
      <c r="N44" s="345"/>
      <c r="O44" s="346"/>
      <c r="P44" s="708"/>
      <c r="Q44" s="704"/>
    </row>
    <row r="45" spans="2:24" ht="18" customHeight="1" x14ac:dyDescent="0.15">
      <c r="B45" s="705"/>
      <c r="C45" s="706"/>
      <c r="D45" s="707"/>
      <c r="E45" s="344"/>
      <c r="F45" s="344"/>
      <c r="G45" s="344"/>
      <c r="H45" s="344"/>
      <c r="I45" s="344"/>
      <c r="J45" s="344"/>
      <c r="K45" s="344"/>
      <c r="L45" s="344"/>
      <c r="M45" s="344"/>
      <c r="N45" s="345"/>
      <c r="O45" s="338"/>
      <c r="P45" s="708"/>
      <c r="Q45" s="704"/>
    </row>
    <row r="46" spans="2:24" ht="18" customHeight="1" x14ac:dyDescent="0.15">
      <c r="B46" s="705"/>
      <c r="C46" s="706"/>
      <c r="D46" s="707"/>
      <c r="E46" s="344"/>
      <c r="F46" s="344"/>
      <c r="G46" s="344"/>
      <c r="H46" s="344"/>
      <c r="I46" s="344"/>
      <c r="J46" s="344"/>
      <c r="K46" s="344"/>
      <c r="L46" s="344"/>
      <c r="M46" s="344"/>
      <c r="N46" s="345"/>
      <c r="O46" s="338"/>
      <c r="P46" s="708"/>
      <c r="Q46" s="704"/>
    </row>
    <row r="47" spans="2:24" ht="18" customHeight="1" x14ac:dyDescent="0.15">
      <c r="B47" s="705"/>
      <c r="C47" s="706"/>
      <c r="D47" s="707"/>
      <c r="E47" s="344"/>
      <c r="F47" s="344"/>
      <c r="G47" s="344"/>
      <c r="H47" s="344"/>
      <c r="I47" s="344"/>
      <c r="J47" s="344"/>
      <c r="K47" s="344"/>
      <c r="L47" s="344"/>
      <c r="M47" s="344"/>
      <c r="N47" s="344"/>
      <c r="O47" s="346"/>
      <c r="P47" s="708"/>
      <c r="Q47" s="704"/>
    </row>
    <row r="48" spans="2:24" ht="18" customHeight="1" x14ac:dyDescent="0.15">
      <c r="B48" s="705"/>
      <c r="C48" s="706"/>
      <c r="D48" s="707"/>
      <c r="E48" s="344"/>
      <c r="F48" s="344"/>
      <c r="G48" s="344"/>
      <c r="H48" s="344"/>
      <c r="I48" s="344"/>
      <c r="J48" s="344"/>
      <c r="K48" s="344"/>
      <c r="L48" s="344"/>
      <c r="M48" s="344"/>
      <c r="N48" s="345"/>
      <c r="O48" s="338"/>
      <c r="P48" s="708"/>
      <c r="Q48" s="704"/>
    </row>
    <row r="49" spans="2:17" ht="18" customHeight="1" x14ac:dyDescent="0.15">
      <c r="B49" s="705"/>
      <c r="C49" s="706"/>
      <c r="D49" s="707"/>
      <c r="E49" s="344"/>
      <c r="F49" s="344"/>
      <c r="G49" s="344"/>
      <c r="H49" s="344"/>
      <c r="I49" s="344"/>
      <c r="J49" s="344"/>
      <c r="K49" s="344"/>
      <c r="L49" s="344"/>
      <c r="M49" s="344"/>
      <c r="N49" s="345"/>
      <c r="O49" s="338"/>
      <c r="P49" s="708"/>
      <c r="Q49" s="704"/>
    </row>
    <row r="50" spans="2:17" ht="18" customHeight="1" x14ac:dyDescent="0.15">
      <c r="B50" s="705"/>
      <c r="C50" s="706"/>
      <c r="D50" s="707"/>
      <c r="E50" s="344"/>
      <c r="F50" s="344"/>
      <c r="G50" s="344"/>
      <c r="H50" s="344"/>
      <c r="I50" s="344"/>
      <c r="J50" s="344"/>
      <c r="K50" s="344"/>
      <c r="L50" s="344"/>
      <c r="M50" s="344"/>
      <c r="N50" s="345"/>
      <c r="O50" s="346"/>
      <c r="P50" s="708"/>
      <c r="Q50" s="704"/>
    </row>
    <row r="51" spans="2:17" ht="18" customHeight="1" x14ac:dyDescent="0.15">
      <c r="B51" s="705"/>
      <c r="C51" s="706"/>
      <c r="D51" s="707"/>
      <c r="E51" s="344"/>
      <c r="F51" s="344"/>
      <c r="G51" s="344"/>
      <c r="H51" s="344"/>
      <c r="I51" s="344"/>
      <c r="J51" s="344"/>
      <c r="K51" s="344"/>
      <c r="L51" s="344"/>
      <c r="M51" s="344"/>
      <c r="N51" s="345"/>
      <c r="O51" s="338"/>
      <c r="P51" s="708"/>
      <c r="Q51" s="704"/>
    </row>
    <row r="52" spans="2:17" ht="18" customHeight="1" x14ac:dyDescent="0.15">
      <c r="B52" s="705"/>
      <c r="C52" s="706"/>
      <c r="D52" s="707"/>
      <c r="E52" s="344"/>
      <c r="F52" s="344"/>
      <c r="G52" s="344"/>
      <c r="H52" s="344"/>
      <c r="I52" s="344"/>
      <c r="J52" s="344"/>
      <c r="K52" s="344"/>
      <c r="L52" s="344"/>
      <c r="M52" s="344"/>
      <c r="N52" s="345"/>
      <c r="O52" s="338"/>
      <c r="P52" s="708"/>
      <c r="Q52" s="704"/>
    </row>
    <row r="53" spans="2:17" ht="18" customHeight="1" x14ac:dyDescent="0.15">
      <c r="B53" s="705"/>
      <c r="C53" s="706"/>
      <c r="D53" s="707"/>
      <c r="E53" s="344"/>
      <c r="F53" s="344"/>
      <c r="G53" s="344"/>
      <c r="H53" s="344"/>
      <c r="I53" s="344"/>
      <c r="J53" s="344"/>
      <c r="K53" s="344"/>
      <c r="L53" s="344"/>
      <c r="M53" s="344"/>
      <c r="N53" s="345"/>
      <c r="O53" s="346"/>
      <c r="P53" s="708"/>
      <c r="Q53" s="704"/>
    </row>
    <row r="54" spans="2:17" ht="18" customHeight="1" x14ac:dyDescent="0.15">
      <c r="B54" s="705"/>
      <c r="C54" s="706"/>
      <c r="D54" s="707"/>
      <c r="E54" s="344"/>
      <c r="F54" s="344"/>
      <c r="G54" s="344"/>
      <c r="H54" s="344"/>
      <c r="I54" s="344"/>
      <c r="J54" s="344"/>
      <c r="K54" s="344"/>
      <c r="L54" s="344"/>
      <c r="M54" s="344"/>
      <c r="N54" s="345"/>
      <c r="O54" s="338"/>
      <c r="P54" s="708"/>
      <c r="Q54" s="704"/>
    </row>
    <row r="55" spans="2:17" ht="18" customHeight="1" x14ac:dyDescent="0.15">
      <c r="B55" s="705"/>
      <c r="C55" s="706"/>
      <c r="D55" s="707"/>
      <c r="E55" s="344"/>
      <c r="F55" s="344"/>
      <c r="G55" s="344"/>
      <c r="H55" s="344"/>
      <c r="I55" s="344"/>
      <c r="J55" s="344"/>
      <c r="K55" s="344"/>
      <c r="L55" s="344"/>
      <c r="M55" s="344"/>
      <c r="N55" s="345"/>
      <c r="O55" s="338"/>
      <c r="P55" s="708"/>
      <c r="Q55" s="704"/>
    </row>
    <row r="56" spans="2:17" ht="18" customHeight="1" x14ac:dyDescent="0.15">
      <c r="B56" s="705"/>
      <c r="C56" s="706"/>
      <c r="D56" s="707"/>
      <c r="E56" s="344"/>
      <c r="F56" s="344"/>
      <c r="G56" s="344"/>
      <c r="H56" s="344"/>
      <c r="I56" s="344"/>
      <c r="J56" s="344"/>
      <c r="K56" s="344"/>
      <c r="L56" s="344"/>
      <c r="M56" s="344"/>
      <c r="N56" s="345"/>
      <c r="O56" s="346"/>
      <c r="P56" s="708"/>
      <c r="Q56" s="704"/>
    </row>
    <row r="57" spans="2:17" ht="18" customHeight="1" x14ac:dyDescent="0.15">
      <c r="B57" s="705"/>
      <c r="C57" s="706"/>
      <c r="D57" s="707"/>
      <c r="E57" s="344"/>
      <c r="F57" s="344"/>
      <c r="G57" s="344"/>
      <c r="H57" s="344"/>
      <c r="I57" s="344"/>
      <c r="J57" s="344"/>
      <c r="K57" s="344"/>
      <c r="L57" s="344"/>
      <c r="M57" s="344"/>
      <c r="N57" s="345"/>
      <c r="O57" s="338"/>
      <c r="P57" s="708"/>
      <c r="Q57" s="704"/>
    </row>
    <row r="58" spans="2:17" ht="18" customHeight="1" x14ac:dyDescent="0.15">
      <c r="B58" s="705"/>
      <c r="C58" s="706"/>
      <c r="D58" s="707"/>
      <c r="E58" s="344"/>
      <c r="F58" s="344"/>
      <c r="G58" s="344"/>
      <c r="H58" s="344"/>
      <c r="I58" s="344"/>
      <c r="J58" s="344"/>
      <c r="K58" s="344"/>
      <c r="L58" s="344"/>
      <c r="M58" s="344"/>
      <c r="N58" s="345"/>
      <c r="O58" s="338"/>
      <c r="P58" s="708"/>
      <c r="Q58" s="704"/>
    </row>
    <row r="59" spans="2:17" ht="18" customHeight="1" x14ac:dyDescent="0.15">
      <c r="B59" s="705"/>
      <c r="C59" s="706"/>
      <c r="D59" s="707"/>
      <c r="E59" s="344"/>
      <c r="F59" s="344"/>
      <c r="G59" s="344"/>
      <c r="H59" s="344"/>
      <c r="I59" s="344"/>
      <c r="J59" s="344"/>
      <c r="K59" s="344"/>
      <c r="L59" s="344"/>
      <c r="M59" s="344"/>
      <c r="N59" s="345"/>
      <c r="O59" s="346"/>
      <c r="P59" s="708"/>
      <c r="Q59" s="704"/>
    </row>
    <row r="60" spans="2:17" ht="18" customHeight="1" x14ac:dyDescent="0.15">
      <c r="B60" s="705"/>
      <c r="C60" s="706"/>
      <c r="D60" s="707"/>
      <c r="E60" s="344"/>
      <c r="F60" s="344"/>
      <c r="G60" s="344"/>
      <c r="H60" s="344"/>
      <c r="I60" s="344"/>
      <c r="J60" s="344"/>
      <c r="K60" s="344"/>
      <c r="L60" s="344"/>
      <c r="M60" s="344"/>
      <c r="N60" s="345"/>
      <c r="O60" s="338"/>
      <c r="P60" s="708"/>
      <c r="Q60" s="704"/>
    </row>
    <row r="61" spans="2:17" ht="18" customHeight="1" x14ac:dyDescent="0.15">
      <c r="B61" s="705"/>
      <c r="C61" s="706"/>
      <c r="D61" s="707"/>
      <c r="E61" s="344"/>
      <c r="F61" s="344"/>
      <c r="G61" s="344"/>
      <c r="H61" s="344"/>
      <c r="I61" s="344"/>
      <c r="J61" s="344"/>
      <c r="K61" s="344"/>
      <c r="L61" s="344"/>
      <c r="M61" s="344"/>
      <c r="N61" s="345"/>
      <c r="O61" s="338"/>
      <c r="P61" s="708"/>
      <c r="Q61" s="704"/>
    </row>
    <row r="62" spans="2:17" ht="18" customHeight="1" x14ac:dyDescent="0.15">
      <c r="B62" s="705"/>
      <c r="C62" s="706"/>
      <c r="D62" s="707"/>
      <c r="E62" s="344"/>
      <c r="F62" s="344"/>
      <c r="G62" s="344"/>
      <c r="H62" s="344"/>
      <c r="I62" s="344"/>
      <c r="J62" s="344"/>
      <c r="K62" s="344"/>
      <c r="L62" s="344"/>
      <c r="M62" s="344"/>
      <c r="N62" s="345"/>
      <c r="O62" s="346"/>
      <c r="P62" s="708"/>
      <c r="Q62" s="704"/>
    </row>
    <row r="63" spans="2:17" ht="18" customHeight="1" x14ac:dyDescent="0.15">
      <c r="B63" s="705"/>
      <c r="C63" s="706"/>
      <c r="D63" s="707"/>
      <c r="E63" s="344"/>
      <c r="F63" s="344"/>
      <c r="G63" s="344"/>
      <c r="H63" s="344"/>
      <c r="I63" s="344"/>
      <c r="J63" s="344"/>
      <c r="K63" s="344"/>
      <c r="L63" s="344"/>
      <c r="M63" s="344"/>
      <c r="N63" s="345"/>
      <c r="O63" s="338"/>
      <c r="P63" s="708"/>
      <c r="Q63" s="704"/>
    </row>
    <row r="64" spans="2:17" ht="18" customHeight="1" x14ac:dyDescent="0.15">
      <c r="B64" s="705"/>
      <c r="C64" s="706"/>
      <c r="D64" s="707"/>
      <c r="E64" s="344"/>
      <c r="F64" s="344"/>
      <c r="G64" s="344"/>
      <c r="H64" s="344"/>
      <c r="I64" s="344"/>
      <c r="J64" s="344"/>
      <c r="K64" s="344"/>
      <c r="L64" s="344"/>
      <c r="M64" s="344"/>
      <c r="N64" s="345"/>
      <c r="O64" s="338"/>
      <c r="P64" s="708"/>
      <c r="Q64" s="704"/>
    </row>
    <row r="65" spans="2:17" ht="18" customHeight="1" x14ac:dyDescent="0.15">
      <c r="B65" s="705"/>
      <c r="C65" s="706"/>
      <c r="D65" s="707"/>
      <c r="E65" s="344"/>
      <c r="F65" s="344"/>
      <c r="G65" s="344"/>
      <c r="H65" s="344"/>
      <c r="I65" s="344"/>
      <c r="J65" s="344"/>
      <c r="K65" s="344"/>
      <c r="L65" s="344"/>
      <c r="M65" s="344"/>
      <c r="N65" s="345"/>
      <c r="O65" s="346"/>
      <c r="P65" s="708"/>
      <c r="Q65" s="704"/>
    </row>
    <row r="66" spans="2:17" ht="18" customHeight="1" x14ac:dyDescent="0.15">
      <c r="B66" s="705"/>
      <c r="C66" s="706"/>
      <c r="D66" s="707"/>
      <c r="E66" s="344"/>
      <c r="F66" s="344"/>
      <c r="G66" s="344"/>
      <c r="H66" s="344"/>
      <c r="I66" s="344"/>
      <c r="J66" s="344"/>
      <c r="K66" s="344"/>
      <c r="L66" s="344"/>
      <c r="M66" s="344"/>
      <c r="N66" s="345"/>
      <c r="O66" s="338"/>
      <c r="P66" s="708"/>
      <c r="Q66" s="704"/>
    </row>
    <row r="67" spans="2:17" ht="18" customHeight="1" x14ac:dyDescent="0.15">
      <c r="B67" s="705"/>
      <c r="C67" s="706"/>
      <c r="D67" s="707"/>
      <c r="E67" s="344"/>
      <c r="F67" s="344"/>
      <c r="G67" s="344"/>
      <c r="H67" s="344"/>
      <c r="I67" s="344"/>
      <c r="J67" s="344"/>
      <c r="K67" s="344"/>
      <c r="L67" s="344"/>
      <c r="M67" s="344"/>
      <c r="N67" s="345"/>
      <c r="O67" s="338"/>
      <c r="P67" s="708"/>
      <c r="Q67" s="704"/>
    </row>
    <row r="68" spans="2:17" ht="18" customHeight="1" x14ac:dyDescent="0.15">
      <c r="B68" s="705"/>
      <c r="C68" s="706"/>
      <c r="D68" s="707"/>
      <c r="E68" s="344"/>
      <c r="F68" s="344"/>
      <c r="G68" s="344"/>
      <c r="H68" s="344"/>
      <c r="I68" s="344"/>
      <c r="J68" s="344"/>
      <c r="K68" s="344"/>
      <c r="L68" s="344"/>
      <c r="M68" s="344"/>
      <c r="N68" s="345"/>
      <c r="O68" s="346"/>
      <c r="P68" s="708"/>
      <c r="Q68" s="704"/>
    </row>
    <row r="69" spans="2:17" ht="18" customHeight="1" x14ac:dyDescent="0.15">
      <c r="B69" s="705"/>
      <c r="C69" s="706"/>
      <c r="D69" s="707"/>
      <c r="E69" s="344"/>
      <c r="F69" s="344"/>
      <c r="G69" s="344"/>
      <c r="H69" s="344"/>
      <c r="I69" s="344"/>
      <c r="J69" s="344"/>
      <c r="K69" s="344"/>
      <c r="L69" s="344"/>
      <c r="M69" s="344"/>
      <c r="N69" s="345"/>
      <c r="O69" s="338"/>
      <c r="P69" s="708"/>
      <c r="Q69" s="704"/>
    </row>
    <row r="70" spans="2:17" ht="18" customHeight="1" x14ac:dyDescent="0.15">
      <c r="B70" s="705"/>
      <c r="C70" s="706"/>
      <c r="D70" s="707"/>
      <c r="E70" s="344"/>
      <c r="F70" s="344"/>
      <c r="G70" s="344"/>
      <c r="H70" s="344"/>
      <c r="I70" s="344"/>
      <c r="J70" s="344"/>
      <c r="K70" s="344"/>
      <c r="L70" s="344"/>
      <c r="M70" s="344"/>
      <c r="N70" s="345"/>
      <c r="O70" s="338"/>
      <c r="P70" s="708"/>
      <c r="Q70" s="704"/>
    </row>
    <row r="71" spans="2:17" ht="18" customHeight="1" x14ac:dyDescent="0.15">
      <c r="B71" s="705"/>
      <c r="C71" s="706"/>
      <c r="D71" s="707"/>
      <c r="E71" s="344"/>
      <c r="F71" s="344"/>
      <c r="G71" s="344"/>
      <c r="H71" s="344"/>
      <c r="I71" s="344"/>
      <c r="J71" s="344"/>
      <c r="K71" s="344"/>
      <c r="L71" s="344"/>
      <c r="M71" s="344"/>
      <c r="N71" s="345"/>
      <c r="O71" s="346"/>
      <c r="P71" s="708"/>
      <c r="Q71" s="704"/>
    </row>
    <row r="72" spans="2:17" ht="18" customHeight="1" x14ac:dyDescent="0.15">
      <c r="B72" s="705"/>
      <c r="C72" s="706"/>
      <c r="D72" s="707"/>
      <c r="E72" s="344"/>
      <c r="F72" s="344"/>
      <c r="G72" s="344"/>
      <c r="H72" s="344"/>
      <c r="I72" s="344"/>
      <c r="J72" s="344"/>
      <c r="K72" s="344"/>
      <c r="L72" s="344"/>
      <c r="M72" s="344"/>
      <c r="N72" s="345"/>
      <c r="O72" s="338"/>
      <c r="P72" s="708"/>
      <c r="Q72" s="704"/>
    </row>
    <row r="73" spans="2:17" ht="18" customHeight="1" x14ac:dyDescent="0.15">
      <c r="B73" s="705"/>
      <c r="C73" s="706"/>
      <c r="D73" s="707"/>
      <c r="E73" s="344"/>
      <c r="F73" s="344"/>
      <c r="G73" s="344"/>
      <c r="H73" s="344"/>
      <c r="I73" s="344"/>
      <c r="J73" s="344"/>
      <c r="K73" s="344"/>
      <c r="L73" s="344"/>
      <c r="M73" s="344"/>
      <c r="N73" s="345"/>
      <c r="O73" s="338"/>
      <c r="P73" s="708"/>
      <c r="Q73" s="704"/>
    </row>
    <row r="74" spans="2:17" ht="18" customHeight="1" x14ac:dyDescent="0.15">
      <c r="B74" s="705"/>
      <c r="C74" s="706"/>
      <c r="D74" s="707"/>
      <c r="E74" s="344"/>
      <c r="F74" s="344"/>
      <c r="G74" s="344"/>
      <c r="H74" s="344"/>
      <c r="I74" s="344"/>
      <c r="J74" s="344"/>
      <c r="K74" s="344"/>
      <c r="L74" s="344"/>
      <c r="M74" s="344"/>
      <c r="N74" s="345"/>
      <c r="O74" s="346"/>
      <c r="P74" s="708"/>
      <c r="Q74" s="704"/>
    </row>
    <row r="75" spans="2:17" ht="18" customHeight="1" x14ac:dyDescent="0.15">
      <c r="B75" s="705"/>
      <c r="C75" s="706"/>
      <c r="D75" s="707"/>
      <c r="E75" s="344"/>
      <c r="F75" s="344"/>
      <c r="G75" s="344"/>
      <c r="H75" s="344"/>
      <c r="I75" s="344"/>
      <c r="J75" s="344"/>
      <c r="K75" s="344"/>
      <c r="L75" s="344"/>
      <c r="M75" s="344"/>
      <c r="N75" s="345"/>
      <c r="O75" s="338"/>
      <c r="P75" s="708"/>
      <c r="Q75" s="704"/>
    </row>
    <row r="76" spans="2:17" ht="18" customHeight="1" x14ac:dyDescent="0.15">
      <c r="B76" s="705"/>
      <c r="C76" s="706"/>
      <c r="D76" s="707"/>
      <c r="E76" s="344"/>
      <c r="F76" s="344"/>
      <c r="G76" s="344"/>
      <c r="H76" s="344"/>
      <c r="I76" s="344"/>
      <c r="J76" s="344"/>
      <c r="K76" s="344"/>
      <c r="L76" s="344"/>
      <c r="M76" s="344"/>
      <c r="N76" s="345"/>
      <c r="O76" s="338"/>
      <c r="P76" s="708"/>
      <c r="Q76" s="704"/>
    </row>
    <row r="77" spans="2:17" ht="18" customHeight="1" x14ac:dyDescent="0.15">
      <c r="B77" s="705"/>
      <c r="C77" s="706"/>
      <c r="D77" s="707"/>
      <c r="E77" s="344"/>
      <c r="F77" s="344"/>
      <c r="G77" s="344"/>
      <c r="H77" s="344"/>
      <c r="I77" s="344"/>
      <c r="J77" s="344"/>
      <c r="K77" s="344"/>
      <c r="L77" s="344"/>
      <c r="M77" s="344"/>
      <c r="N77" s="345"/>
      <c r="O77" s="346"/>
      <c r="P77" s="708"/>
      <c r="Q77" s="704"/>
    </row>
    <row r="78" spans="2:17" ht="18" customHeight="1" x14ac:dyDescent="0.15">
      <c r="B78" s="705"/>
      <c r="C78" s="706"/>
      <c r="D78" s="707"/>
      <c r="E78" s="344"/>
      <c r="F78" s="344"/>
      <c r="G78" s="344"/>
      <c r="H78" s="344"/>
      <c r="I78" s="344"/>
      <c r="J78" s="344"/>
      <c r="K78" s="344"/>
      <c r="L78" s="344"/>
      <c r="M78" s="344"/>
      <c r="N78" s="345"/>
      <c r="O78" s="338"/>
      <c r="P78" s="708"/>
      <c r="Q78" s="704"/>
    </row>
  </sheetData>
  <sheetProtection formatRows="0" insertRows="0" deleteRows="0" autoFilter="0"/>
  <mergeCells count="82">
    <mergeCell ref="B76:B78"/>
    <mergeCell ref="C76:C78"/>
    <mergeCell ref="D76:D78"/>
    <mergeCell ref="P76:P78"/>
    <mergeCell ref="Q76:Q78"/>
    <mergeCell ref="B73:B75"/>
    <mergeCell ref="C73:C75"/>
    <mergeCell ref="D73:D75"/>
    <mergeCell ref="P73:P75"/>
    <mergeCell ref="Q73:Q75"/>
    <mergeCell ref="Q64:Q66"/>
    <mergeCell ref="B67:B69"/>
    <mergeCell ref="C67:C69"/>
    <mergeCell ref="D67:D69"/>
    <mergeCell ref="P67:P69"/>
    <mergeCell ref="Q67:Q69"/>
    <mergeCell ref="R5:X7"/>
    <mergeCell ref="B70:B72"/>
    <mergeCell ref="C70:C72"/>
    <mergeCell ref="D70:D72"/>
    <mergeCell ref="P70:P72"/>
    <mergeCell ref="Q70:Q72"/>
    <mergeCell ref="B64:B66"/>
    <mergeCell ref="C64:C66"/>
    <mergeCell ref="D64:D66"/>
    <mergeCell ref="P64:P66"/>
    <mergeCell ref="Q58:Q60"/>
    <mergeCell ref="B61:B63"/>
    <mergeCell ref="C61:C63"/>
    <mergeCell ref="D61:D63"/>
    <mergeCell ref="P61:P63"/>
    <mergeCell ref="Q61:Q63"/>
    <mergeCell ref="B58:B60"/>
    <mergeCell ref="C58:C60"/>
    <mergeCell ref="D58:D60"/>
    <mergeCell ref="P58:P60"/>
    <mergeCell ref="B55:B57"/>
    <mergeCell ref="C55:C57"/>
    <mergeCell ref="D55:D57"/>
    <mergeCell ref="P55:P57"/>
    <mergeCell ref="Q55:Q57"/>
    <mergeCell ref="B52:B54"/>
    <mergeCell ref="C52:C54"/>
    <mergeCell ref="D52:D54"/>
    <mergeCell ref="P52:P54"/>
    <mergeCell ref="Q52:Q54"/>
    <mergeCell ref="B49:B51"/>
    <mergeCell ref="C49:C51"/>
    <mergeCell ref="D49:D51"/>
    <mergeCell ref="P49:P51"/>
    <mergeCell ref="Q49:Q51"/>
    <mergeCell ref="B46:B48"/>
    <mergeCell ref="C46:C48"/>
    <mergeCell ref="D46:D48"/>
    <mergeCell ref="P46:P48"/>
    <mergeCell ref="Q46:Q48"/>
    <mergeCell ref="Q43:Q45"/>
    <mergeCell ref="B40:B42"/>
    <mergeCell ref="C40:C42"/>
    <mergeCell ref="D40:D42"/>
    <mergeCell ref="P40:P42"/>
    <mergeCell ref="Q40:Q42"/>
    <mergeCell ref="B43:B45"/>
    <mergeCell ref="C43:C45"/>
    <mergeCell ref="D43:D45"/>
    <mergeCell ref="P43:P45"/>
    <mergeCell ref="F2:G2"/>
    <mergeCell ref="B38:D38"/>
    <mergeCell ref="B4:Q4"/>
    <mergeCell ref="B5:D5"/>
    <mergeCell ref="E5:G5"/>
    <mergeCell ref="N5:P5"/>
    <mergeCell ref="Q5:Q7"/>
    <mergeCell ref="B6:B7"/>
    <mergeCell ref="C6:D6"/>
    <mergeCell ref="E6:E7"/>
    <mergeCell ref="F6:F7"/>
    <mergeCell ref="G6:G7"/>
    <mergeCell ref="N6:N7"/>
    <mergeCell ref="O6:O7"/>
    <mergeCell ref="P6:P7"/>
    <mergeCell ref="H5:M7"/>
  </mergeCells>
  <phoneticPr fontId="3"/>
  <dataValidations count="2">
    <dataValidation imeMode="off" allowBlank="1" showInputMessage="1" showErrorMessage="1" sqref="C39:D39 C35 C36:D37 C34:D34 B34:B39 H35:M39 E35:F39 B9:D33" xr:uid="{00000000-0002-0000-0600-000000000000}"/>
    <dataValidation imeMode="disabled" allowBlank="1" showInputMessage="1" showErrorMessage="1" sqref="E38:F38 E8:M34" xr:uid="{00000000-0002-0000-0600-000001000000}"/>
  </dataValidations>
  <printOptions horizontalCentered="1"/>
  <pageMargins left="0.59055118110236227" right="0" top="0.39370078740157483" bottom="0.39370078740157483" header="0.31496062992125984" footer="0"/>
  <pageSetup paperSize="9" scale="65" orientation="portrait"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X74"/>
  <sheetViews>
    <sheetView view="pageBreakPreview" zoomScaleNormal="70" zoomScaleSheetLayoutView="100" workbookViewId="0">
      <selection activeCell="O8" sqref="O8"/>
    </sheetView>
  </sheetViews>
  <sheetFormatPr defaultColWidth="9" defaultRowHeight="18.75" x14ac:dyDescent="0.15"/>
  <cols>
    <col min="1" max="1" width="2.75" style="307" customWidth="1"/>
    <col min="2" max="2" width="7.25" style="307" customWidth="1"/>
    <col min="3" max="3" width="7.75" style="307" customWidth="1"/>
    <col min="4" max="4" width="8" style="307" customWidth="1"/>
    <col min="5" max="7" width="6.625" style="307" customWidth="1"/>
    <col min="8" max="13" width="4.625" style="307" customWidth="1"/>
    <col min="14" max="14" width="9.125" style="307" customWidth="1"/>
    <col min="15" max="15" width="12.5" style="307" customWidth="1"/>
    <col min="16" max="17" width="24.625" style="307" customWidth="1"/>
    <col min="18" max="25" width="7.625" style="307" customWidth="1"/>
    <col min="26" max="16384" width="9" style="307"/>
  </cols>
  <sheetData>
    <row r="1" spans="1:24" ht="24" customHeight="1" x14ac:dyDescent="0.45">
      <c r="A1" s="306" t="s">
        <v>146</v>
      </c>
      <c r="C1" s="308"/>
      <c r="D1" s="308"/>
      <c r="E1" s="308"/>
      <c r="F1" s="308"/>
      <c r="G1" s="308"/>
      <c r="H1" s="308"/>
      <c r="I1" s="308"/>
      <c r="J1" s="308"/>
      <c r="K1" s="308"/>
      <c r="L1" s="308"/>
      <c r="M1" s="308"/>
      <c r="N1" s="308"/>
      <c r="Q1" s="309" t="s">
        <v>342</v>
      </c>
      <c r="R1" s="308"/>
      <c r="S1" s="308"/>
      <c r="T1" s="308"/>
      <c r="U1" s="308"/>
      <c r="V1" s="308"/>
      <c r="W1" s="308"/>
    </row>
    <row r="2" spans="1:24" ht="27" customHeight="1" x14ac:dyDescent="0.15">
      <c r="C2" s="310"/>
      <c r="D2" s="310"/>
      <c r="E2" s="310"/>
      <c r="F2" s="311"/>
      <c r="G2" s="362" t="s">
        <v>585</v>
      </c>
      <c r="H2" s="312" t="s">
        <v>340</v>
      </c>
      <c r="I2" s="310"/>
      <c r="J2" s="310"/>
      <c r="K2" s="310"/>
      <c r="L2" s="310"/>
      <c r="N2" s="310"/>
      <c r="O2" s="310"/>
      <c r="Q2" s="443" t="str">
        <f>'はじめに（PC）'!D4&amp;""</f>
        <v/>
      </c>
    </row>
    <row r="3" spans="1:24" ht="27" customHeight="1" x14ac:dyDescent="0.15">
      <c r="B3" s="313" t="s">
        <v>210</v>
      </c>
      <c r="C3" s="314"/>
      <c r="D3" s="314"/>
      <c r="E3" s="314"/>
      <c r="F3" s="314"/>
      <c r="G3" s="314"/>
      <c r="H3" s="314"/>
      <c r="I3" s="314"/>
      <c r="J3" s="314"/>
      <c r="K3" s="314"/>
      <c r="L3" s="314"/>
      <c r="M3" s="314"/>
      <c r="N3" s="313"/>
      <c r="O3" s="314"/>
      <c r="P3" s="314"/>
      <c r="Q3" s="314"/>
    </row>
    <row r="4" spans="1:24" s="315" customFormat="1" ht="50.25" customHeight="1" x14ac:dyDescent="0.15">
      <c r="B4" s="692" t="s">
        <v>462</v>
      </c>
      <c r="C4" s="693"/>
      <c r="D4" s="693"/>
      <c r="E4" s="693"/>
      <c r="F4" s="693"/>
      <c r="G4" s="693"/>
      <c r="H4" s="693"/>
      <c r="I4" s="693"/>
      <c r="J4" s="693"/>
      <c r="K4" s="693"/>
      <c r="L4" s="693"/>
      <c r="M4" s="693"/>
      <c r="N4" s="693"/>
      <c r="O4" s="693"/>
      <c r="P4" s="693"/>
      <c r="Q4" s="693"/>
    </row>
    <row r="5" spans="1:24" ht="19.5" customHeight="1" x14ac:dyDescent="0.15">
      <c r="B5" s="694" t="s">
        <v>145</v>
      </c>
      <c r="C5" s="694"/>
      <c r="D5" s="694"/>
      <c r="E5" s="695" t="s">
        <v>144</v>
      </c>
      <c r="F5" s="695"/>
      <c r="G5" s="695"/>
      <c r="H5" s="698" t="s">
        <v>463</v>
      </c>
      <c r="I5" s="699"/>
      <c r="J5" s="699"/>
      <c r="K5" s="699"/>
      <c r="L5" s="699"/>
      <c r="M5" s="699"/>
      <c r="N5" s="695" t="s">
        <v>22</v>
      </c>
      <c r="O5" s="695"/>
      <c r="P5" s="695"/>
      <c r="Q5" s="697" t="s">
        <v>259</v>
      </c>
      <c r="R5" s="709"/>
      <c r="S5" s="710"/>
      <c r="T5" s="710"/>
      <c r="U5" s="710"/>
      <c r="V5" s="710"/>
      <c r="W5" s="710"/>
      <c r="X5" s="710"/>
    </row>
    <row r="6" spans="1:24" ht="18" customHeight="1" x14ac:dyDescent="0.15">
      <c r="B6" s="694" t="s">
        <v>330</v>
      </c>
      <c r="C6" s="695" t="s">
        <v>143</v>
      </c>
      <c r="D6" s="695"/>
      <c r="E6" s="695" t="s">
        <v>71</v>
      </c>
      <c r="F6" s="694" t="s">
        <v>142</v>
      </c>
      <c r="G6" s="694" t="s">
        <v>141</v>
      </c>
      <c r="H6" s="700"/>
      <c r="I6" s="701"/>
      <c r="J6" s="701"/>
      <c r="K6" s="701"/>
      <c r="L6" s="701"/>
      <c r="M6" s="701"/>
      <c r="N6" s="695" t="s">
        <v>153</v>
      </c>
      <c r="O6" s="694" t="s">
        <v>459</v>
      </c>
      <c r="P6" s="695" t="s">
        <v>14</v>
      </c>
      <c r="Q6" s="697"/>
      <c r="R6" s="709"/>
      <c r="S6" s="710"/>
      <c r="T6" s="710"/>
      <c r="U6" s="710"/>
      <c r="V6" s="710"/>
      <c r="W6" s="710"/>
      <c r="X6" s="710"/>
    </row>
    <row r="7" spans="1:24" ht="21" customHeight="1" x14ac:dyDescent="0.15">
      <c r="B7" s="694"/>
      <c r="C7" s="445" t="s">
        <v>140</v>
      </c>
      <c r="D7" s="445" t="s">
        <v>143</v>
      </c>
      <c r="E7" s="695"/>
      <c r="F7" s="694"/>
      <c r="G7" s="695"/>
      <c r="H7" s="702"/>
      <c r="I7" s="703"/>
      <c r="J7" s="703"/>
      <c r="K7" s="703"/>
      <c r="L7" s="703"/>
      <c r="M7" s="703"/>
      <c r="N7" s="695"/>
      <c r="O7" s="694"/>
      <c r="P7" s="695"/>
      <c r="Q7" s="697"/>
      <c r="R7" s="709"/>
      <c r="S7" s="710"/>
      <c r="T7" s="710"/>
      <c r="U7" s="710"/>
      <c r="V7" s="710"/>
      <c r="W7" s="710"/>
      <c r="X7" s="710"/>
    </row>
    <row r="8" spans="1:24" ht="38.1" customHeight="1" x14ac:dyDescent="0.15">
      <c r="A8" s="317"/>
      <c r="B8" s="403">
        <v>44656</v>
      </c>
      <c r="C8" s="404">
        <v>0.33333333333333331</v>
      </c>
      <c r="D8" s="405">
        <v>4</v>
      </c>
      <c r="E8" s="406">
        <v>3</v>
      </c>
      <c r="F8" s="406">
        <v>2</v>
      </c>
      <c r="G8" s="356">
        <f>SUM(E8+F8)</f>
        <v>5</v>
      </c>
      <c r="H8" s="414">
        <v>1</v>
      </c>
      <c r="I8" s="414">
        <v>24</v>
      </c>
      <c r="J8" s="414">
        <v>25</v>
      </c>
      <c r="K8" s="414">
        <v>26</v>
      </c>
      <c r="L8" s="414">
        <v>27</v>
      </c>
      <c r="M8" s="414"/>
      <c r="N8" s="444" t="str">
        <f>IF(H8="","",(IFERROR(VLOOKUP($H8,【選択肢】!$K$3:$O$81,2,)," ")&amp;IF(I8="","",","&amp;IFERROR(VLOOKUP($I8,【選択肢】!$K$3:$O$81,2,)," ")&amp;IF(J8="","",","&amp;IFERROR(VLOOKUP($J8,【選択肢】!$K$3:$O$81,2,)," ")&amp;IF(K8="","",","&amp;IFERROR(VLOOKUP($K8,【選択肢】!$K$3:$O$81,2,)," ")&amp;IF(L8="","",","&amp;IFERROR(VLOOKUP($L8,【選択肢】!$K$3:$O$81,2,)," ")&amp;IF(M8="","",","&amp;IFERROR(VLOOKUP($M8,【選択肢】!$K$3:$O$81,2,)," "))))))))</f>
        <v>農地維持,共同,共同,共同,共同</v>
      </c>
      <c r="O8" s="444" t="str">
        <f>IF(H8="","",(IFERROR(VLOOKUP($H8,【選択肢】!$K$3:$O$81,4,)," ")&amp;IF(I8="","",","&amp;IFERROR(VLOOKUP($I8,【選択肢】!$K$3:$O$81,4,)," ")&amp;IF(J8="","",","&amp;IFERROR(VLOOKUP($J8,【選択肢】!$K$3:$O$81,4,)," ")&amp;IF(K8="","",","&amp;IFERROR(VLOOKUP($K8,【選択肢】!$K$3:$O$81,4,)," ")&amp;IF(L8="","",","&amp;IFERROR(VLOOKUP($L8,【選択肢】!$K$3:$O$81,4,)," ")&amp;IF(M8="","",","&amp;IFERROR(VLOOKUP($M8,【選択肢】!$K$3:$O$81,4,)," "))))))))</f>
        <v>点検,機能診断,機能診断,機能診断,機能診断</v>
      </c>
      <c r="P8" s="444" t="str">
        <f>IF(H8="","",(IFERROR(VLOOKUP($H8,【選択肢】!$K$3:$O$81,5,)," ")&amp;IF(I8="","",","&amp;IFERROR(VLOOKUP($I8,【選択肢】!$K$3:$O$81,5,)," ")&amp;IF(J8="","",","&amp;IFERROR(VLOOKUP($J8,【選択肢】!$K$3:$O$81,5,)," ")&amp;IF(K8="","",","&amp;IFERROR(VLOOKUP($K8,【選択肢】!$K$3:$O$81,5,)," ")&amp;IF(L8="","",","&amp;IFERROR(VLOOKUP($L8,【選択肢】!$K$3:$O$81,5,)," ")&amp;IF(M8="","",","&amp;IFERROR(VLOOKUP($M8,【選択肢】!$K$3:$O$81,5,)," "))))))))</f>
        <v>1　点検,24　農用地の機能診断,25　水路の機能診断,26　農道の機能診断,27　ため池の機能診断</v>
      </c>
      <c r="Q8" s="417"/>
      <c r="R8" s="318"/>
      <c r="S8" s="319"/>
      <c r="T8" s="319"/>
      <c r="U8" s="319"/>
      <c r="V8" s="319"/>
      <c r="W8" s="319"/>
      <c r="X8" s="319"/>
    </row>
    <row r="9" spans="1:24" ht="50.1" customHeight="1" x14ac:dyDescent="0.15">
      <c r="B9" s="407">
        <v>44656</v>
      </c>
      <c r="C9" s="408">
        <v>0.33333333333333331</v>
      </c>
      <c r="D9" s="409">
        <v>4</v>
      </c>
      <c r="E9" s="410">
        <v>3</v>
      </c>
      <c r="F9" s="410">
        <v>2</v>
      </c>
      <c r="G9" s="357">
        <f>SUM(E9+F9)</f>
        <v>5</v>
      </c>
      <c r="H9" s="415">
        <v>2</v>
      </c>
      <c r="I9" s="415">
        <v>28</v>
      </c>
      <c r="J9" s="415">
        <v>34</v>
      </c>
      <c r="K9" s="415">
        <v>35</v>
      </c>
      <c r="L9" s="415">
        <v>36</v>
      </c>
      <c r="M9" s="415"/>
      <c r="N9" s="444" t="str">
        <f>IF(H9="","",(IFERROR(VLOOKUP($H9,【選択肢】!$K$3:$O$81,2,)," ")&amp;IF(I9="","",","&amp;IFERROR(VLOOKUP($I9,【選択肢】!$K$3:$O$81,2,)," ")&amp;IF(J9="","",","&amp;IFERROR(VLOOKUP($J9,【選択肢】!$K$3:$O$81,2,)," ")&amp;IF(K9="","",","&amp;IFERROR(VLOOKUP($K9,【選択肢】!$K$3:$O$81,2,)," ")&amp;IF(L9="","",","&amp;IFERROR(VLOOKUP($L9,【選択肢】!$K$3:$O$81,2,)," ")&amp;IF(M9="","",","&amp;IFERROR(VLOOKUP($M9,【選択肢】!$K$3:$O$81,2,)," "))))))))</f>
        <v>農地維持,共同,共同,共同,共同</v>
      </c>
      <c r="O9" s="444" t="str">
        <f>IF(H9="","",(IFERROR(VLOOKUP($H9,【選択肢】!$K$3:$O$81,4,)," ")&amp;IF(I9="","",","&amp;IFERROR(VLOOKUP($I9,【選択肢】!$K$3:$O$81,4,)," ")&amp;IF(J9="","",","&amp;IFERROR(VLOOKUP($J9,【選択肢】!$K$3:$O$81,4,)," ")&amp;IF(K9="","",","&amp;IFERROR(VLOOKUP($K9,【選択肢】!$K$3:$O$81,4,)," ")&amp;IF(L9="","",","&amp;IFERROR(VLOOKUP($L9,【選択肢】!$K$3:$O$81,4,)," ")&amp;IF(M9="","",","&amp;IFERROR(VLOOKUP($M9,【選択肢】!$K$3:$O$81,4,)," "))))))))</f>
        <v>計画策定,計画策定,生態系保全,水質保全,景観形成・生活環境保全</v>
      </c>
      <c r="P9" s="444" t="str">
        <f>IF(H9="","",(IFERROR(VLOOKUP($H9,【選択肢】!$K$3:$O$81,5,)," ")&amp;IF(I9="","",","&amp;IFERROR(VLOOKUP($I9,【選択肢】!$K$3:$O$81,5,)," ")&amp;IF(J9="","",","&amp;IFERROR(VLOOKUP($J9,【選択肢】!$K$3:$O$81,5,)," ")&amp;IF(K9="","",","&amp;IFERROR(VLOOKUP($K9,【選択肢】!$K$3:$O$81,5,)," ")&amp;IF(L9="","",","&amp;IFERROR(VLOOKUP($L9,【選択肢】!$K$3:$O$81,5,)," ")&amp;IF(M9="","",","&amp;IFERROR(VLOOKUP($M9,【選択肢】!$K$3:$O$81,5,)," "))))))))</f>
        <v>2　年度活動計画の策定,28　年度活動計画の策定,34　生物多様性保全計画の策定,35　水質保全計画、農地保全計画の策定,36　景観形成計画、生活環境保全計画の策定</v>
      </c>
      <c r="Q9" s="418"/>
      <c r="R9" s="318"/>
      <c r="S9" s="319"/>
      <c r="T9" s="319"/>
      <c r="U9" s="319"/>
      <c r="V9" s="319"/>
      <c r="W9" s="319"/>
      <c r="X9" s="319"/>
    </row>
    <row r="10" spans="1:24" ht="38.1" customHeight="1" x14ac:dyDescent="0.15">
      <c r="B10" s="407">
        <v>44657</v>
      </c>
      <c r="C10" s="408">
        <v>0.33333333333333331</v>
      </c>
      <c r="D10" s="409">
        <v>2</v>
      </c>
      <c r="E10" s="410">
        <v>2</v>
      </c>
      <c r="F10" s="410">
        <v>1</v>
      </c>
      <c r="G10" s="357">
        <f>SUM(E10+F10)</f>
        <v>3</v>
      </c>
      <c r="H10" s="415">
        <v>51</v>
      </c>
      <c r="I10" s="415"/>
      <c r="J10" s="415"/>
      <c r="K10" s="415"/>
      <c r="L10" s="415"/>
      <c r="M10" s="415"/>
      <c r="N10" s="444"/>
      <c r="O10" s="444" t="str">
        <f>IF(H10="","",(IFERROR(VLOOKUP($H10,【選択肢】!$K$3:$O$81,4,)," ")&amp;IF(I10="","",","&amp;IFERROR(VLOOKUP($I10,【選択肢】!$K$3:$O$81,4,)," ")&amp;IF(J10="","",","&amp;IFERROR(VLOOKUP($J10,【選択肢】!$K$3:$O$81,4,)," ")&amp;IF(K10="","",","&amp;IFERROR(VLOOKUP($K10,【選択肢】!$K$3:$O$81,4,)," ")&amp;IF(L10="","",","&amp;IFERROR(VLOOKUP($L10,【選択肢】!$K$3:$O$81,4,)," ")&amp;IF(M10="","",","&amp;IFERROR(VLOOKUP($M10,【選択肢】!$K$3:$O$81,4,)," "))))))))</f>
        <v>啓発・普及</v>
      </c>
      <c r="P10" s="444" t="str">
        <f>IF(H10="","",(IFERROR(VLOOKUP($H10,【選択肢】!$K$3:$O$81,5,)," ")&amp;IF(I10="","",","&amp;IFERROR(VLOOKUP($I10,【選択肢】!$K$3:$O$81,5,)," ")&amp;IF(J10="","",","&amp;IFERROR(VLOOKUP($J10,【選択肢】!$K$3:$O$81,5,)," ")&amp;IF(K10="","",","&amp;IFERROR(VLOOKUP($K10,【選択肢】!$K$3:$O$81,5,)," ")&amp;IF(L10="","",","&amp;IFERROR(VLOOKUP($L10,【選択肢】!$K$3:$O$81,5,)," ")&amp;IF(M10="","",","&amp;IFERROR(VLOOKUP($M10,【選択肢】!$K$3:$O$81,5,)," "))))))))</f>
        <v>51　啓発・普及活動</v>
      </c>
      <c r="Q10" s="418" t="s">
        <v>586</v>
      </c>
      <c r="R10" s="318"/>
      <c r="S10" s="319"/>
      <c r="T10" s="319"/>
      <c r="U10" s="319"/>
      <c r="V10" s="319"/>
      <c r="W10" s="319"/>
      <c r="X10" s="319"/>
    </row>
    <row r="11" spans="1:24" ht="38.1" customHeight="1" x14ac:dyDescent="0.15">
      <c r="B11" s="407">
        <v>44661</v>
      </c>
      <c r="C11" s="408">
        <v>0.33333333333333331</v>
      </c>
      <c r="D11" s="409">
        <v>4</v>
      </c>
      <c r="E11" s="410">
        <v>12</v>
      </c>
      <c r="F11" s="410">
        <v>15</v>
      </c>
      <c r="G11" s="357">
        <f t="shared" ref="G11" si="0">SUM(E11+F11)</f>
        <v>27</v>
      </c>
      <c r="H11" s="415">
        <v>5</v>
      </c>
      <c r="I11" s="415">
        <v>7</v>
      </c>
      <c r="J11" s="415">
        <v>8</v>
      </c>
      <c r="K11" s="415">
        <v>10</v>
      </c>
      <c r="L11" s="415"/>
      <c r="M11" s="415"/>
      <c r="N11" s="444" t="str">
        <f>IF(H11="","",(IFERROR(VLOOKUP($H11,【選択肢】!$K$3:$O$81,2,)," ")&amp;IF(I11="","",","&amp;IFERROR(VLOOKUP($I11,【選択肢】!$K$3:$O$81,2,)," ")&amp;IF(J11="","",","&amp;IFERROR(VLOOKUP($J11,【選択肢】!$K$3:$O$81,2,)," ")&amp;IF(K11="","",","&amp;IFERROR(VLOOKUP($K11,【選択肢】!$K$3:$O$81,2,)," ")&amp;IF(L11="","",","&amp;IFERROR(VLOOKUP($L11,【選択肢】!$K$3:$O$81,2,)," ")&amp;IF(M11="","",","&amp;IFERROR(VLOOKUP($M11,【選択肢】!$K$3:$O$81,2,)," "))))))))</f>
        <v>農地維持,農地維持,農地維持,農地維持</v>
      </c>
      <c r="O11" s="444" t="str">
        <f>IF(H11="","",(IFERROR(VLOOKUP($H11,【選択肢】!$K$3:$O$81,4,)," ")&amp;IF(I11="","",","&amp;IFERROR(VLOOKUP($I11,【選択肢】!$K$3:$O$81,4,)," ")&amp;IF(J11="","",","&amp;IFERROR(VLOOKUP($J11,【選択肢】!$K$3:$O$81,4,)," ")&amp;IF(K11="","",","&amp;IFERROR(VLOOKUP($K11,【選択肢】!$K$3:$O$81,4,)," ")&amp;IF(L11="","",","&amp;IFERROR(VLOOKUP($L11,【選択肢】!$K$3:$O$81,4,)," ")&amp;IF(M11="","",","&amp;IFERROR(VLOOKUP($M11,【選択肢】!$K$3:$O$81,4,)," "))))))))</f>
        <v>農用地,水路,水路,農道</v>
      </c>
      <c r="P11" s="444" t="str">
        <f>IF(H11="","",(IFERROR(VLOOKUP($H11,【選択肢】!$K$3:$O$81,5,)," ")&amp;IF(I11="","",","&amp;IFERROR(VLOOKUP($I11,【選択肢】!$K$3:$O$81,5,)," ")&amp;IF(J11="","",","&amp;IFERROR(VLOOKUP($J11,【選択肢】!$K$3:$O$81,5,)," ")&amp;IF(K11="","",","&amp;IFERROR(VLOOKUP($K11,【選択肢】!$K$3:$O$81,5,)," ")&amp;IF(L11="","",","&amp;IFERROR(VLOOKUP($L11,【選択肢】!$K$3:$O$81,5,)," ")&amp;IF(M11="","",","&amp;IFERROR(VLOOKUP($M11,【選択肢】!$K$3:$O$81,5,)," "))))))))</f>
        <v>5　畦畔・法面・防風林の草刈り,7　水路の草刈り,8　水路の泥上げ,10　農道の草刈り</v>
      </c>
      <c r="Q11" s="418"/>
      <c r="R11" s="318"/>
      <c r="S11" s="319"/>
      <c r="T11" s="319"/>
      <c r="U11" s="319"/>
      <c r="V11" s="319"/>
      <c r="W11" s="319"/>
      <c r="X11" s="319"/>
    </row>
    <row r="12" spans="1:24" ht="38.1" customHeight="1" x14ac:dyDescent="0.15">
      <c r="B12" s="407">
        <v>44666</v>
      </c>
      <c r="C12" s="408">
        <v>0.35416666666666669</v>
      </c>
      <c r="D12" s="409">
        <v>1.5</v>
      </c>
      <c r="E12" s="410">
        <v>2</v>
      </c>
      <c r="F12" s="410">
        <v>1</v>
      </c>
      <c r="G12" s="357">
        <f>SUM(E12+F12)</f>
        <v>3</v>
      </c>
      <c r="H12" s="415">
        <v>101</v>
      </c>
      <c r="I12" s="415"/>
      <c r="J12" s="415"/>
      <c r="K12" s="415"/>
      <c r="L12" s="415"/>
      <c r="M12" s="415"/>
      <c r="N12" s="444" t="str">
        <f>IF(H12="","",(IFERROR(VLOOKUP($H12,【選択肢】!$K$3:$O$81,2,)," ")&amp;IF(I12="","",","&amp;IFERROR(VLOOKUP($I12,【選択肢】!$K$3:$O$81,2,)," ")&amp;IF(J12="","",","&amp;IFERROR(VLOOKUP($J12,【選択肢】!$K$3:$O$81,2,)," ")&amp;IF(K12="","",","&amp;IFERROR(VLOOKUP($K12,【選択肢】!$K$3:$O$81,2,)," ")&amp;IF(L12="","",","&amp;IFERROR(VLOOKUP($L12,【選択肢】!$K$3:$O$81,2,)," ")&amp;IF(M12="","",","&amp;IFERROR(VLOOKUP($M12,【選択肢】!$K$3:$O$81,2,)," "))))))))</f>
        <v>共同</v>
      </c>
      <c r="O12" s="444" t="str">
        <f>IF(H12="","",(IFERROR(VLOOKUP($H12,【選択肢】!$K$3:$O$81,4,)," ")&amp;IF(I12="","",","&amp;IFERROR(VLOOKUP($I12,【選択肢】!$K$3:$O$81,4,)," ")&amp;IF(J12="","",","&amp;IFERROR(VLOOKUP($J12,【選択肢】!$K$3:$O$81,4,)," ")&amp;IF(K12="","",","&amp;IFERROR(VLOOKUP($K12,【選択肢】!$K$3:$O$81,4,)," ")&amp;IF(L12="","",","&amp;IFERROR(VLOOKUP($L12,【選択肢】!$K$3:$O$81,4,)," ")&amp;IF(M12="","",","&amp;IFERROR(VLOOKUP($M12,【選択肢】!$K$3:$O$81,4,)," "))))))))</f>
        <v>水質保全</v>
      </c>
      <c r="P12" s="444" t="str">
        <f>IF(H12="","",(IFERROR(VLOOKUP($H12,【選択肢】!$K$3:$O$81,5,)," ")&amp;IF(I12="","",","&amp;IFERROR(VLOOKUP($I12,【選択肢】!$K$3:$O$81,5,)," ")&amp;IF(J12="","",","&amp;IFERROR(VLOOKUP($J12,【選択肢】!$K$3:$O$81,5,)," ")&amp;IF(K12="","",","&amp;IFERROR(VLOOKUP($K12,【選択肢】!$K$3:$O$81,5,)," ")&amp;IF(L12="","",","&amp;IFERROR(VLOOKUP($L12,【選択肢】!$K$3:$O$81,5,)," ")&amp;IF(M12="","",","&amp;IFERROR(VLOOKUP($M12,【選択肢】!$K$3:$O$81,5,)," "))))))))</f>
        <v>101 水田からの排水（濁水）管理（水質保全）</v>
      </c>
      <c r="Q12" s="418" t="s">
        <v>595</v>
      </c>
      <c r="R12" s="318"/>
      <c r="S12" s="319"/>
      <c r="T12" s="319"/>
      <c r="U12" s="319"/>
      <c r="V12" s="319"/>
      <c r="W12" s="319"/>
      <c r="X12" s="319"/>
    </row>
    <row r="13" spans="1:24" ht="38.1" customHeight="1" x14ac:dyDescent="0.15">
      <c r="B13" s="407">
        <v>44671</v>
      </c>
      <c r="C13" s="411">
        <v>0.35416666666666669</v>
      </c>
      <c r="D13" s="409">
        <v>1.5</v>
      </c>
      <c r="E13" s="410">
        <v>2</v>
      </c>
      <c r="F13" s="412">
        <v>1</v>
      </c>
      <c r="G13" s="357">
        <f>SUM(E13+F13)</f>
        <v>3</v>
      </c>
      <c r="H13" s="416">
        <v>101</v>
      </c>
      <c r="I13" s="416"/>
      <c r="J13" s="416"/>
      <c r="K13" s="416"/>
      <c r="L13" s="416"/>
      <c r="M13" s="416"/>
      <c r="N13" s="444" t="str">
        <f>IF(H13="","",(IFERROR(VLOOKUP($H13,【選択肢】!$K$3:$O$81,2,)," ")&amp;IF(I13="","",","&amp;IFERROR(VLOOKUP($I13,【選択肢】!$K$3:$O$81,2,)," ")&amp;IF(J13="","",","&amp;IFERROR(VLOOKUP($J13,【選択肢】!$K$3:$O$81,2,)," ")&amp;IF(K13="","",","&amp;IFERROR(VLOOKUP($K13,【選択肢】!$K$3:$O$81,2,)," ")&amp;IF(L13="","",","&amp;IFERROR(VLOOKUP($L13,【選択肢】!$K$3:$O$81,2,)," ")&amp;IF(M13="","",","&amp;IFERROR(VLOOKUP($M13,【選択肢】!$K$3:$O$81,2,)," "))))))))</f>
        <v>共同</v>
      </c>
      <c r="O13" s="444" t="str">
        <f>IF(H13="","",(IFERROR(VLOOKUP($H13,【選択肢】!$K$3:$O$81,4,)," ")&amp;IF(I13="","",","&amp;IFERROR(VLOOKUP($I13,【選択肢】!$K$3:$O$81,4,)," ")&amp;IF(J13="","",","&amp;IFERROR(VLOOKUP($J13,【選択肢】!$K$3:$O$81,4,)," ")&amp;IF(K13="","",","&amp;IFERROR(VLOOKUP($K13,【選択肢】!$K$3:$O$81,4,)," ")&amp;IF(L13="","",","&amp;IFERROR(VLOOKUP($L13,【選択肢】!$K$3:$O$81,4,)," ")&amp;IF(M13="","",","&amp;IFERROR(VLOOKUP($M13,【選択肢】!$K$3:$O$81,4,)," "))))))))</f>
        <v>水質保全</v>
      </c>
      <c r="P13" s="444" t="str">
        <f>IF(H13="","",(IFERROR(VLOOKUP($H13,【選択肢】!$K$3:$O$81,5,)," ")&amp;IF(I13="","",","&amp;IFERROR(VLOOKUP($I13,【選択肢】!$K$3:$O$81,5,)," ")&amp;IF(J13="","",","&amp;IFERROR(VLOOKUP($J13,【選択肢】!$K$3:$O$81,5,)," ")&amp;IF(K13="","",","&amp;IFERROR(VLOOKUP($K13,【選択肢】!$K$3:$O$81,5,)," ")&amp;IF(L13="","",","&amp;IFERROR(VLOOKUP($L13,【選択肢】!$K$3:$O$81,5,)," ")&amp;IF(M13="","",","&amp;IFERROR(VLOOKUP($M13,【選択肢】!$K$3:$O$81,5,)," "))))))))</f>
        <v>101 水田からの排水（濁水）管理（水質保全）</v>
      </c>
      <c r="Q13" s="419" t="s">
        <v>596</v>
      </c>
      <c r="R13" s="318"/>
      <c r="S13" s="319"/>
      <c r="T13" s="319"/>
      <c r="U13" s="319"/>
      <c r="V13" s="319"/>
      <c r="W13" s="319"/>
      <c r="X13" s="319"/>
    </row>
    <row r="14" spans="1:24" ht="38.1" customHeight="1" x14ac:dyDescent="0.15">
      <c r="B14" s="407">
        <v>44676</v>
      </c>
      <c r="C14" s="408">
        <v>0.35416666666666669</v>
      </c>
      <c r="D14" s="409">
        <v>1.5</v>
      </c>
      <c r="E14" s="410">
        <v>2</v>
      </c>
      <c r="F14" s="410">
        <v>1</v>
      </c>
      <c r="G14" s="357">
        <f t="shared" ref="G14:G15" si="1">SUM(E14+F14)</f>
        <v>3</v>
      </c>
      <c r="H14" s="415">
        <v>101</v>
      </c>
      <c r="I14" s="415"/>
      <c r="J14" s="415"/>
      <c r="K14" s="415"/>
      <c r="L14" s="415"/>
      <c r="M14" s="415"/>
      <c r="N14" s="444" t="str">
        <f>IF(H14="","",(IFERROR(VLOOKUP($H14,【選択肢】!$K$3:$O$81,2,)," ")&amp;IF(I14="","",","&amp;IFERROR(VLOOKUP($I14,【選択肢】!$K$3:$O$81,2,)," ")&amp;IF(J14="","",","&amp;IFERROR(VLOOKUP($J14,【選択肢】!$K$3:$O$81,2,)," ")&amp;IF(K14="","",","&amp;IFERROR(VLOOKUP($K14,【選択肢】!$K$3:$O$81,2,)," ")&amp;IF(L14="","",","&amp;IFERROR(VLOOKUP($L14,【選択肢】!$K$3:$O$81,2,)," ")&amp;IF(M14="","",","&amp;IFERROR(VLOOKUP($M14,【選択肢】!$K$3:$O$81,2,)," "))))))))</f>
        <v>共同</v>
      </c>
      <c r="O14" s="444" t="str">
        <f>IF(H14="","",(IFERROR(VLOOKUP($H14,【選択肢】!$K$3:$O$81,4,)," ")&amp;IF(I14="","",","&amp;IFERROR(VLOOKUP($I14,【選択肢】!$K$3:$O$81,4,)," ")&amp;IF(J14="","",","&amp;IFERROR(VLOOKUP($J14,【選択肢】!$K$3:$O$81,4,)," ")&amp;IF(K14="","",","&amp;IFERROR(VLOOKUP($K14,【選択肢】!$K$3:$O$81,4,)," ")&amp;IF(L14="","",","&amp;IFERROR(VLOOKUP($L14,【選択肢】!$K$3:$O$81,4,)," ")&amp;IF(M14="","",","&amp;IFERROR(VLOOKUP($M14,【選択肢】!$K$3:$O$81,4,)," "))))))))</f>
        <v>水質保全</v>
      </c>
      <c r="P14" s="444" t="str">
        <f>IF(H14="","",(IFERROR(VLOOKUP($H14,【選択肢】!$K$3:$O$81,5,)," ")&amp;IF(I14="","",","&amp;IFERROR(VLOOKUP($I14,【選択肢】!$K$3:$O$81,5,)," ")&amp;IF(J14="","",","&amp;IFERROR(VLOOKUP($J14,【選択肢】!$K$3:$O$81,5,)," ")&amp;IF(K14="","",","&amp;IFERROR(VLOOKUP($K14,【選択肢】!$K$3:$O$81,5,)," ")&amp;IF(L14="","",","&amp;IFERROR(VLOOKUP($L14,【選択肢】!$K$3:$O$81,5,)," ")&amp;IF(M14="","",","&amp;IFERROR(VLOOKUP($M14,【選択肢】!$K$3:$O$81,5,)," "))))))))</f>
        <v>101 水田からの排水（濁水）管理（水質保全）</v>
      </c>
      <c r="Q14" s="418" t="s">
        <v>597</v>
      </c>
      <c r="R14" s="318"/>
      <c r="S14" s="319"/>
      <c r="T14" s="319"/>
      <c r="U14" s="319"/>
      <c r="V14" s="319"/>
      <c r="W14" s="319"/>
      <c r="X14" s="319"/>
    </row>
    <row r="15" spans="1:24" ht="38.1" customHeight="1" x14ac:dyDescent="0.15">
      <c r="B15" s="407">
        <v>44676</v>
      </c>
      <c r="C15" s="408">
        <v>0.375</v>
      </c>
      <c r="D15" s="409">
        <v>7</v>
      </c>
      <c r="E15" s="410"/>
      <c r="F15" s="410">
        <v>3</v>
      </c>
      <c r="G15" s="357">
        <f t="shared" si="1"/>
        <v>3</v>
      </c>
      <c r="H15" s="415">
        <v>42</v>
      </c>
      <c r="I15" s="415">
        <v>56</v>
      </c>
      <c r="J15" s="415"/>
      <c r="K15" s="415"/>
      <c r="L15" s="415"/>
      <c r="M15" s="415"/>
      <c r="N15" s="444" t="str">
        <f>IF(H15="","",(IFERROR(VLOOKUP($H15,【選択肢】!$K$3:$O$81,2,)," ")&amp;IF(I15="","",","&amp;IFERROR(VLOOKUP($I15,【選択肢】!$K$3:$O$81,2,)," ")&amp;IF(J15="","",","&amp;IFERROR(VLOOKUP($J15,【選択肢】!$K$3:$O$81,2,)," ")&amp;IF(K15="","",","&amp;IFERROR(VLOOKUP($K15,【選択肢】!$K$3:$O$81,2,)," ")&amp;IF(L15="","",","&amp;IFERROR(VLOOKUP($L15,【選択肢】!$K$3:$O$81,2,)," ")&amp;IF(M15="","",","&amp;IFERROR(VLOOKUP($M15,【選択肢】!$K$3:$O$81,2,)," "))))))))</f>
        <v>共同,共同</v>
      </c>
      <c r="O15" s="444" t="str">
        <f>IF(H15="","",(IFERROR(VLOOKUP($H15,【選択肢】!$K$3:$O$81,4,)," ")&amp;IF(I15="","",","&amp;IFERROR(VLOOKUP($I15,【選択肢】!$K$3:$O$81,4,)," ")&amp;IF(J15="","",","&amp;IFERROR(VLOOKUP($J15,【選択肢】!$K$3:$O$81,4,)," ")&amp;IF(K15="","",","&amp;IFERROR(VLOOKUP($K15,【選択肢】!$K$3:$O$81,4,)," ")&amp;IF(L15="","",","&amp;IFERROR(VLOOKUP($L15,【選択肢】!$K$3:$O$81,4,)," ")&amp;IF(M15="","",","&amp;IFERROR(VLOOKUP($M15,【選択肢】!$K$3:$O$81,4,)," "))))))))</f>
        <v>水質保全,増進活動</v>
      </c>
      <c r="P15" s="444" t="str">
        <f>IF(H15="","",(IFERROR(VLOOKUP($H15,【選択肢】!$K$3:$O$81,5,)," ")&amp;IF(I15="","",","&amp;IFERROR(VLOOKUP($I15,【選択肢】!$K$3:$O$81,5,)," ")&amp;IF(J15="","",","&amp;IFERROR(VLOOKUP($J15,【選択肢】!$K$3:$O$81,5,)," ")&amp;IF(K15="","",","&amp;IFERROR(VLOOKUP($K15,【選択肢】!$K$3:$O$81,5,)," ")&amp;IF(L15="","",","&amp;IFERROR(VLOOKUP($L15,【選択肢】!$K$3:$O$81,5,)," ")&amp;IF(M15="","",","&amp;IFERROR(VLOOKUP($M15,【選択肢】!$K$3:$O$81,5,)," "))))))))</f>
        <v>42　水質モニタリングの実施・記録管理（水質保全）,56　農村環境保全活動の幅広い展開</v>
      </c>
      <c r="Q15" s="418" t="s">
        <v>599</v>
      </c>
      <c r="R15" s="318"/>
      <c r="S15" s="319"/>
      <c r="T15" s="319"/>
      <c r="U15" s="319"/>
      <c r="V15" s="319"/>
      <c r="W15" s="319"/>
      <c r="X15" s="319"/>
    </row>
    <row r="16" spans="1:24" ht="38.1" customHeight="1" x14ac:dyDescent="0.15">
      <c r="B16" s="407">
        <v>44678</v>
      </c>
      <c r="C16" s="408">
        <v>0.33333333333333331</v>
      </c>
      <c r="D16" s="409">
        <v>7</v>
      </c>
      <c r="E16" s="410"/>
      <c r="F16" s="410">
        <v>3</v>
      </c>
      <c r="G16" s="357">
        <f>SUM(E16+F16)</f>
        <v>3</v>
      </c>
      <c r="H16" s="415">
        <v>42</v>
      </c>
      <c r="I16" s="415">
        <v>56</v>
      </c>
      <c r="J16" s="415"/>
      <c r="K16" s="415"/>
      <c r="L16" s="415"/>
      <c r="M16" s="415"/>
      <c r="N16" s="444" t="str">
        <f>IF(H16="","",(IFERROR(VLOOKUP($H16,【選択肢】!$K$3:$O$81,2,)," ")&amp;IF(I16="","",","&amp;IFERROR(VLOOKUP($I16,【選択肢】!$K$3:$O$81,2,)," ")&amp;IF(J16="","",","&amp;IFERROR(VLOOKUP($J16,【選択肢】!$K$3:$O$81,2,)," ")&amp;IF(K16="","",","&amp;IFERROR(VLOOKUP($K16,【選択肢】!$K$3:$O$81,2,)," ")&amp;IF(L16="","",","&amp;IFERROR(VLOOKUP($L16,【選択肢】!$K$3:$O$81,2,)," ")&amp;IF(M16="","",","&amp;IFERROR(VLOOKUP($M16,【選択肢】!$K$3:$O$81,2,)," "))))))))</f>
        <v>共同,共同</v>
      </c>
      <c r="O16" s="444" t="str">
        <f>IF(H16="","",(IFERROR(VLOOKUP($H16,【選択肢】!$K$3:$O$81,4,)," ")&amp;IF(I16="","",","&amp;IFERROR(VLOOKUP($I16,【選択肢】!$K$3:$O$81,4,)," ")&amp;IF(J16="","",","&amp;IFERROR(VLOOKUP($J16,【選択肢】!$K$3:$O$81,4,)," ")&amp;IF(K16="","",","&amp;IFERROR(VLOOKUP($K16,【選択肢】!$K$3:$O$81,4,)," ")&amp;IF(L16="","",","&amp;IFERROR(VLOOKUP($L16,【選択肢】!$K$3:$O$81,4,)," ")&amp;IF(M16="","",","&amp;IFERROR(VLOOKUP($M16,【選択肢】!$K$3:$O$81,4,)," "))))))))</f>
        <v>水質保全,増進活動</v>
      </c>
      <c r="P16" s="444" t="str">
        <f>IF(H16="","",(IFERROR(VLOOKUP($H16,【選択肢】!$K$3:$O$81,5,)," ")&amp;IF(I16="","",","&amp;IFERROR(VLOOKUP($I16,【選択肢】!$K$3:$O$81,5,)," ")&amp;IF(J16="","",","&amp;IFERROR(VLOOKUP($J16,【選択肢】!$K$3:$O$81,5,)," ")&amp;IF(K16="","",","&amp;IFERROR(VLOOKUP($K16,【選択肢】!$K$3:$O$81,5,)," ")&amp;IF(L16="","",","&amp;IFERROR(VLOOKUP($L16,【選択肢】!$K$3:$O$81,5,)," ")&amp;IF(M16="","",","&amp;IFERROR(VLOOKUP($M16,【選択肢】!$K$3:$O$81,5,)," "))))))))</f>
        <v>42　水質モニタリングの実施・記録管理（水質保全）,56　農村環境保全活動の幅広い展開</v>
      </c>
      <c r="Q16" s="418" t="s">
        <v>600</v>
      </c>
      <c r="R16" s="318"/>
      <c r="S16" s="319"/>
      <c r="T16" s="319"/>
      <c r="U16" s="319"/>
      <c r="V16" s="319"/>
      <c r="W16" s="319"/>
      <c r="X16" s="319"/>
    </row>
    <row r="17" spans="2:24" ht="38.1" customHeight="1" x14ac:dyDescent="0.15">
      <c r="B17" s="407">
        <v>44684</v>
      </c>
      <c r="C17" s="411">
        <v>0.35416666666666669</v>
      </c>
      <c r="D17" s="409">
        <v>1.5</v>
      </c>
      <c r="E17" s="410">
        <v>2</v>
      </c>
      <c r="F17" s="412">
        <v>1</v>
      </c>
      <c r="G17" s="357">
        <f>SUM(E17+F17)</f>
        <v>3</v>
      </c>
      <c r="H17" s="416">
        <v>101</v>
      </c>
      <c r="I17" s="416"/>
      <c r="J17" s="416"/>
      <c r="K17" s="416"/>
      <c r="L17" s="416"/>
      <c r="M17" s="416"/>
      <c r="N17" s="444" t="str">
        <f>IF(H17="","",(IFERROR(VLOOKUP($H17,【選択肢】!$K$3:$O$81,2,)," ")&amp;IF(I17="","",","&amp;IFERROR(VLOOKUP($I17,【選択肢】!$K$3:$O$81,2,)," ")&amp;IF(J17="","",","&amp;IFERROR(VLOOKUP($J17,【選択肢】!$K$3:$O$81,2,)," ")&amp;IF(K17="","",","&amp;IFERROR(VLOOKUP($K17,【選択肢】!$K$3:$O$81,2,)," ")&amp;IF(L17="","",","&amp;IFERROR(VLOOKUP($L17,【選択肢】!$K$3:$O$81,2,)," ")&amp;IF(M17="","",","&amp;IFERROR(VLOOKUP($M17,【選択肢】!$K$3:$O$81,2,)," "))))))))</f>
        <v>共同</v>
      </c>
      <c r="O17" s="444" t="str">
        <f>IF(H17="","",(IFERROR(VLOOKUP($H17,【選択肢】!$K$3:$O$81,4,)," ")&amp;IF(I17="","",","&amp;IFERROR(VLOOKUP($I17,【選択肢】!$K$3:$O$81,4,)," ")&amp;IF(J17="","",","&amp;IFERROR(VLOOKUP($J17,【選択肢】!$K$3:$O$81,4,)," ")&amp;IF(K17="","",","&amp;IFERROR(VLOOKUP($K17,【選択肢】!$K$3:$O$81,4,)," ")&amp;IF(L17="","",","&amp;IFERROR(VLOOKUP($L17,【選択肢】!$K$3:$O$81,4,)," ")&amp;IF(M17="","",","&amp;IFERROR(VLOOKUP($M17,【選択肢】!$K$3:$O$81,4,)," "))))))))</f>
        <v>水質保全</v>
      </c>
      <c r="P17" s="444" t="str">
        <f>IF(H17="","",(IFERROR(VLOOKUP($H17,【選択肢】!$K$3:$O$81,5,)," ")&amp;IF(I17="","",","&amp;IFERROR(VLOOKUP($I17,【選択肢】!$K$3:$O$81,5,)," ")&amp;IF(J17="","",","&amp;IFERROR(VLOOKUP($J17,【選択肢】!$K$3:$O$81,5,)," ")&amp;IF(K17="","",","&amp;IFERROR(VLOOKUP($K17,【選択肢】!$K$3:$O$81,5,)," ")&amp;IF(L17="","",","&amp;IFERROR(VLOOKUP($L17,【選択肢】!$K$3:$O$81,5,)," ")&amp;IF(M17="","",","&amp;IFERROR(VLOOKUP($M17,【選択肢】!$K$3:$O$81,5,)," "))))))))</f>
        <v>101 水田からの排水（濁水）管理（水質保全）</v>
      </c>
      <c r="Q17" s="419" t="s">
        <v>594</v>
      </c>
      <c r="R17" s="318"/>
      <c r="S17" s="319"/>
      <c r="T17" s="319"/>
      <c r="U17" s="319"/>
      <c r="V17" s="319"/>
      <c r="W17" s="319"/>
      <c r="X17" s="319"/>
    </row>
    <row r="18" spans="2:24" ht="38.1" customHeight="1" x14ac:dyDescent="0.15">
      <c r="B18" s="407">
        <v>44687</v>
      </c>
      <c r="C18" s="408">
        <v>0.375</v>
      </c>
      <c r="D18" s="409">
        <v>7</v>
      </c>
      <c r="E18" s="410"/>
      <c r="F18" s="410">
        <v>3</v>
      </c>
      <c r="G18" s="357">
        <f t="shared" ref="G18:G28" si="2">SUM(E18+F18)</f>
        <v>3</v>
      </c>
      <c r="H18" s="415">
        <v>42</v>
      </c>
      <c r="I18" s="415">
        <v>56</v>
      </c>
      <c r="J18" s="415"/>
      <c r="K18" s="415"/>
      <c r="L18" s="415"/>
      <c r="M18" s="415"/>
      <c r="N18" s="444" t="str">
        <f>IF(H18="","",(IFERROR(VLOOKUP($H18,【選択肢】!$K$3:$O$81,2,)," ")&amp;IF(I18="","",","&amp;IFERROR(VLOOKUP($I18,【選択肢】!$K$3:$O$81,2,)," ")&amp;IF(J18="","",","&amp;IFERROR(VLOOKUP($J18,【選択肢】!$K$3:$O$81,2,)," ")&amp;IF(K18="","",","&amp;IFERROR(VLOOKUP($K18,【選択肢】!$K$3:$O$81,2,)," ")&amp;IF(L18="","",","&amp;IFERROR(VLOOKUP($L18,【選択肢】!$K$3:$O$81,2,)," ")&amp;IF(M18="","",","&amp;IFERROR(VLOOKUP($M18,【選択肢】!$K$3:$O$81,2,)," "))))))))</f>
        <v>共同,共同</v>
      </c>
      <c r="O18" s="444" t="str">
        <f>IF(H18="","",(IFERROR(VLOOKUP($H18,【選択肢】!$K$3:$O$81,4,)," ")&amp;IF(I18="","",","&amp;IFERROR(VLOOKUP($I18,【選択肢】!$K$3:$O$81,4,)," ")&amp;IF(J18="","",","&amp;IFERROR(VLOOKUP($J18,【選択肢】!$K$3:$O$81,4,)," ")&amp;IF(K18="","",","&amp;IFERROR(VLOOKUP($K18,【選択肢】!$K$3:$O$81,4,)," ")&amp;IF(L18="","",","&amp;IFERROR(VLOOKUP($L18,【選択肢】!$K$3:$O$81,4,)," ")&amp;IF(M18="","",","&amp;IFERROR(VLOOKUP($M18,【選択肢】!$K$3:$O$81,4,)," "))))))))</f>
        <v>水質保全,増進活動</v>
      </c>
      <c r="P18" s="444" t="str">
        <f>IF(H18="","",(IFERROR(VLOOKUP($H18,【選択肢】!$K$3:$O$81,5,)," ")&amp;IF(I18="","",","&amp;IFERROR(VLOOKUP($I18,【選択肢】!$K$3:$O$81,5,)," ")&amp;IF(J18="","",","&amp;IFERROR(VLOOKUP($J18,【選択肢】!$K$3:$O$81,5,)," ")&amp;IF(K18="","",","&amp;IFERROR(VLOOKUP($K18,【選択肢】!$K$3:$O$81,5,)," ")&amp;IF(L18="","",","&amp;IFERROR(VLOOKUP($L18,【選択肢】!$K$3:$O$81,5,)," ")&amp;IF(M18="","",","&amp;IFERROR(VLOOKUP($M18,【選択肢】!$K$3:$O$81,5,)," "))))))))</f>
        <v>42　水質モニタリングの実施・記録管理（水質保全）,56　農村環境保全活動の幅広い展開</v>
      </c>
      <c r="Q18" s="418" t="s">
        <v>601</v>
      </c>
      <c r="R18" s="318"/>
      <c r="S18" s="319"/>
      <c r="T18" s="319"/>
      <c r="U18" s="319"/>
      <c r="V18" s="319"/>
      <c r="W18" s="319"/>
      <c r="X18" s="319"/>
    </row>
    <row r="19" spans="2:24" ht="38.1" customHeight="1" x14ac:dyDescent="0.15">
      <c r="B19" s="407">
        <v>44691</v>
      </c>
      <c r="C19" s="408">
        <v>0.33333333333333331</v>
      </c>
      <c r="D19" s="409">
        <v>7</v>
      </c>
      <c r="E19" s="410"/>
      <c r="F19" s="410">
        <v>3</v>
      </c>
      <c r="G19" s="357">
        <f t="shared" si="2"/>
        <v>3</v>
      </c>
      <c r="H19" s="415">
        <v>42</v>
      </c>
      <c r="I19" s="415">
        <v>56</v>
      </c>
      <c r="J19" s="415"/>
      <c r="K19" s="415"/>
      <c r="L19" s="415"/>
      <c r="M19" s="415"/>
      <c r="N19" s="444" t="str">
        <f>IF(H19="","",(IFERROR(VLOOKUP($H19,【選択肢】!$K$3:$O$81,2,)," ")&amp;IF(I19="","",","&amp;IFERROR(VLOOKUP($I19,【選択肢】!$K$3:$O$81,2,)," ")&amp;IF(J19="","",","&amp;IFERROR(VLOOKUP($J19,【選択肢】!$K$3:$O$81,2,)," ")&amp;IF(K19="","",","&amp;IFERROR(VLOOKUP($K19,【選択肢】!$K$3:$O$81,2,)," ")&amp;IF(L19="","",","&amp;IFERROR(VLOOKUP($L19,【選択肢】!$K$3:$O$81,2,)," ")&amp;IF(M19="","",","&amp;IFERROR(VLOOKUP($M19,【選択肢】!$K$3:$O$81,2,)," "))))))))</f>
        <v>共同,共同</v>
      </c>
      <c r="O19" s="444" t="str">
        <f>IF(H19="","",(IFERROR(VLOOKUP($H19,【選択肢】!$K$3:$O$81,4,)," ")&amp;IF(I19="","",","&amp;IFERROR(VLOOKUP($I19,【選択肢】!$K$3:$O$81,4,)," ")&amp;IF(J19="","",","&amp;IFERROR(VLOOKUP($J19,【選択肢】!$K$3:$O$81,4,)," ")&amp;IF(K19="","",","&amp;IFERROR(VLOOKUP($K19,【選択肢】!$K$3:$O$81,4,)," ")&amp;IF(L19="","",","&amp;IFERROR(VLOOKUP($L19,【選択肢】!$K$3:$O$81,4,)," ")&amp;IF(M19="","",","&amp;IFERROR(VLOOKUP($M19,【選択肢】!$K$3:$O$81,4,)," "))))))))</f>
        <v>水質保全,増進活動</v>
      </c>
      <c r="P19" s="444" t="str">
        <f>IF(H19="","",(IFERROR(VLOOKUP($H19,【選択肢】!$K$3:$O$81,5,)," ")&amp;IF(I19="","",","&amp;IFERROR(VLOOKUP($I19,【選択肢】!$K$3:$O$81,5,)," ")&amp;IF(J19="","",","&amp;IFERROR(VLOOKUP($J19,【選択肢】!$K$3:$O$81,5,)," ")&amp;IF(K19="","",","&amp;IFERROR(VLOOKUP($K19,【選択肢】!$K$3:$O$81,5,)," ")&amp;IF(L19="","",","&amp;IFERROR(VLOOKUP($L19,【選択肢】!$K$3:$O$81,5,)," ")&amp;IF(M19="","",","&amp;IFERROR(VLOOKUP($M19,【選択肢】!$K$3:$O$81,5,)," "))))))))</f>
        <v>42　水質モニタリングの実施・記録管理（水質保全）,56　農村環境保全活動の幅広い展開</v>
      </c>
      <c r="Q19" s="418" t="s">
        <v>602</v>
      </c>
      <c r="R19" s="318"/>
      <c r="S19" s="319"/>
      <c r="T19" s="319"/>
      <c r="U19" s="319"/>
      <c r="V19" s="319"/>
      <c r="W19" s="319"/>
      <c r="X19" s="319"/>
    </row>
    <row r="20" spans="2:24" ht="38.1" customHeight="1" x14ac:dyDescent="0.15">
      <c r="B20" s="407">
        <v>44691</v>
      </c>
      <c r="C20" s="408">
        <v>0.33333333333333331</v>
      </c>
      <c r="D20" s="409">
        <v>4</v>
      </c>
      <c r="E20" s="410">
        <v>15</v>
      </c>
      <c r="F20" s="410">
        <v>15</v>
      </c>
      <c r="G20" s="357">
        <f t="shared" si="2"/>
        <v>30</v>
      </c>
      <c r="H20" s="415">
        <v>5</v>
      </c>
      <c r="I20" s="415">
        <v>7</v>
      </c>
      <c r="J20" s="415">
        <v>8</v>
      </c>
      <c r="K20" s="415">
        <v>10</v>
      </c>
      <c r="L20" s="415"/>
      <c r="M20" s="415"/>
      <c r="N20" s="444" t="str">
        <f>IF(H20="","",(IFERROR(VLOOKUP($H20,【選択肢】!$K$3:$O$81,2,)," ")&amp;IF(I20="","",","&amp;IFERROR(VLOOKUP($I20,【選択肢】!$K$3:$O$81,2,)," ")&amp;IF(J20="","",","&amp;IFERROR(VLOOKUP($J20,【選択肢】!$K$3:$O$81,2,)," ")&amp;IF(K20="","",","&amp;IFERROR(VLOOKUP($K20,【選択肢】!$K$3:$O$81,2,)," ")&amp;IF(L20="","",","&amp;IFERROR(VLOOKUP($L20,【選択肢】!$K$3:$O$81,2,)," ")&amp;IF(M20="","",","&amp;IFERROR(VLOOKUP($M20,【選択肢】!$K$3:$O$81,2,)," "))))))))</f>
        <v>農地維持,農地維持,農地維持,農地維持</v>
      </c>
      <c r="O20" s="444" t="str">
        <f>IF(H20="","",(IFERROR(VLOOKUP($H20,【選択肢】!$K$3:$O$81,4,)," ")&amp;IF(I20="","",","&amp;IFERROR(VLOOKUP($I20,【選択肢】!$K$3:$O$81,4,)," ")&amp;IF(J20="","",","&amp;IFERROR(VLOOKUP($J20,【選択肢】!$K$3:$O$81,4,)," ")&amp;IF(K20="","",","&amp;IFERROR(VLOOKUP($K20,【選択肢】!$K$3:$O$81,4,)," ")&amp;IF(L20="","",","&amp;IFERROR(VLOOKUP($L20,【選択肢】!$K$3:$O$81,4,)," ")&amp;IF(M20="","",","&amp;IFERROR(VLOOKUP($M20,【選択肢】!$K$3:$O$81,4,)," "))))))))</f>
        <v>農用地,水路,水路,農道</v>
      </c>
      <c r="P20" s="444" t="str">
        <f>IF(H20="","",(IFERROR(VLOOKUP($H20,【選択肢】!$K$3:$O$81,5,)," ")&amp;IF(I20="","",","&amp;IFERROR(VLOOKUP($I20,【選択肢】!$K$3:$O$81,5,)," ")&amp;IF(J20="","",","&amp;IFERROR(VLOOKUP($J20,【選択肢】!$K$3:$O$81,5,)," ")&amp;IF(K20="","",","&amp;IFERROR(VLOOKUP($K20,【選択肢】!$K$3:$O$81,5,)," ")&amp;IF(L20="","",","&amp;IFERROR(VLOOKUP($L20,【選択肢】!$K$3:$O$81,5,)," ")&amp;IF(M20="","",","&amp;IFERROR(VLOOKUP($M20,【選択肢】!$K$3:$O$81,5,)," "))))))))</f>
        <v>5　畦畔・法面・防風林の草刈り,7　水路の草刈り,8　水路の泥上げ,10　農道の草刈り</v>
      </c>
      <c r="Q20" s="418"/>
      <c r="R20" s="318"/>
      <c r="S20" s="319"/>
      <c r="T20" s="319"/>
      <c r="U20" s="319"/>
      <c r="V20" s="319"/>
      <c r="W20" s="319"/>
      <c r="X20" s="319"/>
    </row>
    <row r="21" spans="2:24" ht="38.1" customHeight="1" x14ac:dyDescent="0.15">
      <c r="B21" s="407">
        <v>44698</v>
      </c>
      <c r="C21" s="408">
        <v>0.33333333333333331</v>
      </c>
      <c r="D21" s="409">
        <v>4</v>
      </c>
      <c r="E21" s="410">
        <v>15</v>
      </c>
      <c r="F21" s="410">
        <v>15</v>
      </c>
      <c r="G21" s="357">
        <f t="shared" si="2"/>
        <v>30</v>
      </c>
      <c r="H21" s="415">
        <v>13</v>
      </c>
      <c r="I21" s="415"/>
      <c r="J21" s="415"/>
      <c r="K21" s="415"/>
      <c r="L21" s="415"/>
      <c r="M21" s="415"/>
      <c r="N21" s="444" t="str">
        <f>IF(H21="","",(IFERROR(VLOOKUP($H21,【選択肢】!$K$3:$O$81,2,)," ")&amp;IF(I21="","",","&amp;IFERROR(VLOOKUP($I21,【選択肢】!$K$3:$O$81,2,)," ")&amp;IF(J21="","",","&amp;IFERROR(VLOOKUP($J21,【選択肢】!$K$3:$O$81,2,)," ")&amp;IF(K21="","",","&amp;IFERROR(VLOOKUP($K21,【選択肢】!$K$3:$O$81,2,)," ")&amp;IF(L21="","",","&amp;IFERROR(VLOOKUP($L21,【選択肢】!$K$3:$O$81,2,)," ")&amp;IF(M21="","",","&amp;IFERROR(VLOOKUP($M21,【選択肢】!$K$3:$O$81,2,)," "))))))))</f>
        <v>農地維持</v>
      </c>
      <c r="O21" s="444" t="str">
        <f>IF(H21="","",(IFERROR(VLOOKUP($H21,【選択肢】!$K$3:$O$81,4,)," ")&amp;IF(I21="","",","&amp;IFERROR(VLOOKUP($I21,【選択肢】!$K$3:$O$81,4,)," ")&amp;IF(J21="","",","&amp;IFERROR(VLOOKUP($J21,【選択肢】!$K$3:$O$81,4,)," ")&amp;IF(K21="","",","&amp;IFERROR(VLOOKUP($K21,【選択肢】!$K$3:$O$81,4,)," ")&amp;IF(L21="","",","&amp;IFERROR(VLOOKUP($L21,【選択肢】!$K$3:$O$81,4,)," ")&amp;IF(M21="","",","&amp;IFERROR(VLOOKUP($M21,【選択肢】!$K$3:$O$81,4,)," "))))))))</f>
        <v>ため池</v>
      </c>
      <c r="P21" s="444" t="str">
        <f>IF(H21="","",(IFERROR(VLOOKUP($H21,【選択肢】!$K$3:$O$81,5,)," ")&amp;IF(I21="","",","&amp;IFERROR(VLOOKUP($I21,【選択肢】!$K$3:$O$81,5,)," ")&amp;IF(J21="","",","&amp;IFERROR(VLOOKUP($J21,【選択肢】!$K$3:$O$81,5,)," ")&amp;IF(K21="","",","&amp;IFERROR(VLOOKUP($K21,【選択肢】!$K$3:$O$81,5,)," ")&amp;IF(L21="","",","&amp;IFERROR(VLOOKUP($L21,【選択肢】!$K$3:$O$81,5,)," ")&amp;IF(M21="","",","&amp;IFERROR(VLOOKUP($M21,【選択肢】!$K$3:$O$81,5,)," "))))))))</f>
        <v>13　ため池の草刈り</v>
      </c>
      <c r="Q21" s="418"/>
      <c r="R21" s="318"/>
      <c r="S21" s="319"/>
      <c r="T21" s="319"/>
      <c r="U21" s="319"/>
      <c r="V21" s="319"/>
      <c r="W21" s="319"/>
      <c r="X21" s="319"/>
    </row>
    <row r="22" spans="2:24" ht="38.1" customHeight="1" x14ac:dyDescent="0.15">
      <c r="B22" s="407">
        <v>44757</v>
      </c>
      <c r="C22" s="408">
        <v>0.79166666666666663</v>
      </c>
      <c r="D22" s="409">
        <v>1.5</v>
      </c>
      <c r="E22" s="410">
        <v>1</v>
      </c>
      <c r="F22" s="410">
        <v>1</v>
      </c>
      <c r="G22" s="357">
        <f t="shared" si="2"/>
        <v>2</v>
      </c>
      <c r="H22" s="415">
        <v>3</v>
      </c>
      <c r="I22" s="415"/>
      <c r="J22" s="415"/>
      <c r="K22" s="415"/>
      <c r="L22" s="415"/>
      <c r="M22" s="415"/>
      <c r="N22" s="444" t="str">
        <f>IF(H22="","",(IFERROR(VLOOKUP($H22,【選択肢】!$K$3:$O$81,2,)," ")&amp;IF(I22="","",","&amp;IFERROR(VLOOKUP($I22,【選択肢】!$K$3:$O$81,2,)," ")&amp;IF(J22="","",","&amp;IFERROR(VLOOKUP($J22,【選択肢】!$K$3:$O$81,2,)," ")&amp;IF(K22="","",","&amp;IFERROR(VLOOKUP($K22,【選択肢】!$K$3:$O$81,2,)," ")&amp;IF(L22="","",","&amp;IFERROR(VLOOKUP($L22,【選択肢】!$K$3:$O$81,2,)," ")&amp;IF(M22="","",","&amp;IFERROR(VLOOKUP($M22,【選択肢】!$K$3:$O$81,2,)," "))))))))</f>
        <v>農地維持</v>
      </c>
      <c r="O22" s="444" t="str">
        <f>IF(H22="","",(IFERROR(VLOOKUP($H22,【選択肢】!$K$3:$O$81,4,)," ")&amp;IF(I22="","",","&amp;IFERROR(VLOOKUP($I22,【選択肢】!$K$3:$O$81,4,)," ")&amp;IF(J22="","",","&amp;IFERROR(VLOOKUP($J22,【選択肢】!$K$3:$O$81,4,)," ")&amp;IF(K22="","",","&amp;IFERROR(VLOOKUP($K22,【選択肢】!$K$3:$O$81,4,)," ")&amp;IF(L22="","",","&amp;IFERROR(VLOOKUP($L22,【選択肢】!$K$3:$O$81,4,)," ")&amp;IF(M22="","",","&amp;IFERROR(VLOOKUP($M22,【選択肢】!$K$3:$O$81,4,)," "))))))))</f>
        <v>研修</v>
      </c>
      <c r="P22" s="444" t="str">
        <f>IF(H22="","",(IFERROR(VLOOKUP($H22,【選択肢】!$K$3:$O$81,5,)," ")&amp;IF(I22="","",","&amp;IFERROR(VLOOKUP($I22,【選択肢】!$K$3:$O$81,5,)," ")&amp;IF(J22="","",","&amp;IFERROR(VLOOKUP($J22,【選択肢】!$K$3:$O$81,5,)," ")&amp;IF(K22="","",","&amp;IFERROR(VLOOKUP($K22,【選択肢】!$K$3:$O$81,5,)," ")&amp;IF(L22="","",","&amp;IFERROR(VLOOKUP($L22,【選択肢】!$K$3:$O$81,5,)," ")&amp;IF(M22="","",","&amp;IFERROR(VLOOKUP($M22,【選択肢】!$K$3:$O$81,5,)," "))))))))</f>
        <v>3　事務・組織運営等に関する研修、機械の安全使用に関する研修</v>
      </c>
      <c r="Q22" s="418" t="s">
        <v>587</v>
      </c>
      <c r="R22" s="318"/>
      <c r="S22" s="319"/>
      <c r="T22" s="319"/>
      <c r="U22" s="319"/>
      <c r="V22" s="319"/>
      <c r="W22" s="319"/>
      <c r="X22" s="319"/>
    </row>
    <row r="23" spans="2:24" ht="38.1" customHeight="1" x14ac:dyDescent="0.15">
      <c r="B23" s="407">
        <v>44793</v>
      </c>
      <c r="C23" s="408">
        <v>0.54166666666666663</v>
      </c>
      <c r="D23" s="409">
        <v>1</v>
      </c>
      <c r="E23" s="410">
        <v>1</v>
      </c>
      <c r="F23" s="410">
        <v>1</v>
      </c>
      <c r="G23" s="357">
        <f t="shared" si="2"/>
        <v>2</v>
      </c>
      <c r="H23" s="415">
        <v>16</v>
      </c>
      <c r="I23" s="415"/>
      <c r="J23" s="415"/>
      <c r="K23" s="415"/>
      <c r="L23" s="415"/>
      <c r="M23" s="415"/>
      <c r="N23" s="444" t="str">
        <f>IF(H23="","",(IFERROR(VLOOKUP($H23,【選択肢】!$K$3:$O$81,2,)," ")&amp;IF(I23="","",","&amp;IFERROR(VLOOKUP($I23,【選択肢】!$K$3:$O$81,2,)," ")&amp;IF(J23="","",","&amp;IFERROR(VLOOKUP($J23,【選択肢】!$K$3:$O$81,2,)," ")&amp;IF(K23="","",","&amp;IFERROR(VLOOKUP($K23,【選択肢】!$K$3:$O$81,2,)," ")&amp;IF(L23="","",","&amp;IFERROR(VLOOKUP($L23,【選択肢】!$K$3:$O$81,2,)," ")&amp;IF(M23="","",","&amp;IFERROR(VLOOKUP($M23,【選択肢】!$K$3:$O$81,2,)," "))))))))</f>
        <v>農地維持</v>
      </c>
      <c r="O23" s="444" t="str">
        <f>IF(H23="","",(IFERROR(VLOOKUP($H23,【選択肢】!$K$3:$O$81,4,)," ")&amp;IF(I23="","",","&amp;IFERROR(VLOOKUP($I23,【選択肢】!$K$3:$O$81,4,)," ")&amp;IF(J23="","",","&amp;IFERROR(VLOOKUP($J23,【選択肢】!$K$3:$O$81,4,)," ")&amp;IF(K23="","",","&amp;IFERROR(VLOOKUP($K23,【選択肢】!$K$3:$O$81,4,)," ")&amp;IF(L23="","",","&amp;IFERROR(VLOOKUP($L23,【選択肢】!$K$3:$O$81,4,)," ")&amp;IF(M23="","",","&amp;IFERROR(VLOOKUP($M23,【選択肢】!$K$3:$O$81,4,)," "))))))))</f>
        <v>共通</v>
      </c>
      <c r="P23" s="444" t="str">
        <f>IF(H23="","",(IFERROR(VLOOKUP($H23,【選択肢】!$K$3:$O$81,5,)," ")&amp;IF(I23="","",","&amp;IFERROR(VLOOKUP($I23,【選択肢】!$K$3:$O$81,5,)," ")&amp;IF(J23="","",","&amp;IFERROR(VLOOKUP($J23,【選択肢】!$K$3:$O$81,5,)," ")&amp;IF(K23="","",","&amp;IFERROR(VLOOKUP($K23,【選択肢】!$K$3:$O$81,5,)," ")&amp;IF(L23="","",","&amp;IFERROR(VLOOKUP($L23,【選択肢】!$K$3:$O$81,5,)," ")&amp;IF(M23="","",","&amp;IFERROR(VLOOKUP($M23,【選択肢】!$K$3:$O$81,5,)," "))))))))</f>
        <v>16　異常気象時の対応</v>
      </c>
      <c r="Q23" s="418" t="s">
        <v>588</v>
      </c>
      <c r="R23" s="318"/>
      <c r="S23" s="319"/>
      <c r="T23" s="319"/>
      <c r="U23" s="319"/>
      <c r="V23" s="319"/>
      <c r="W23" s="319"/>
      <c r="X23" s="319"/>
    </row>
    <row r="24" spans="2:24" ht="38.1" customHeight="1" x14ac:dyDescent="0.15">
      <c r="B24" s="407">
        <v>44829</v>
      </c>
      <c r="C24" s="408">
        <v>0.54166666666666663</v>
      </c>
      <c r="D24" s="409">
        <v>0.66666666666666663</v>
      </c>
      <c r="E24" s="410">
        <v>1</v>
      </c>
      <c r="F24" s="410">
        <v>1</v>
      </c>
      <c r="G24" s="357">
        <f t="shared" si="2"/>
        <v>2</v>
      </c>
      <c r="H24" s="415">
        <v>29</v>
      </c>
      <c r="I24" s="415"/>
      <c r="J24" s="415"/>
      <c r="K24" s="415"/>
      <c r="L24" s="415"/>
      <c r="M24" s="415"/>
      <c r="N24" s="444" t="str">
        <f>IF(H24="","",(IFERROR(VLOOKUP($H24,【選択肢】!$K$3:$O$81,2,)," ")&amp;IF(I24="","",","&amp;IFERROR(VLOOKUP($I24,【選択肢】!$K$3:$O$81,2,)," ")&amp;IF(J24="","",","&amp;IFERROR(VLOOKUP($J24,【選択肢】!$K$3:$O$81,2,)," ")&amp;IF(K24="","",","&amp;IFERROR(VLOOKUP($K24,【選択肢】!$K$3:$O$81,2,)," ")&amp;IF(L24="","",","&amp;IFERROR(VLOOKUP($L24,【選択肢】!$K$3:$O$81,2,)," ")&amp;IF(M24="","",","&amp;IFERROR(VLOOKUP($M24,【選択肢】!$K$3:$O$81,2,)," "))))))))</f>
        <v>共同</v>
      </c>
      <c r="O24" s="444" t="str">
        <f>IF(H24="","",(IFERROR(VLOOKUP($H24,【選択肢】!$K$3:$O$81,4,)," ")&amp;IF(I24="","",","&amp;IFERROR(VLOOKUP($I24,【選択肢】!$K$3:$O$81,4,)," ")&amp;IF(J24="","",","&amp;IFERROR(VLOOKUP($J24,【選択肢】!$K$3:$O$81,4,)," ")&amp;IF(K24="","",","&amp;IFERROR(VLOOKUP($K24,【選択肢】!$K$3:$O$81,4,)," ")&amp;IF(L24="","",","&amp;IFERROR(VLOOKUP($L24,【選択肢】!$K$3:$O$81,4,)," ")&amp;IF(M24="","",","&amp;IFERROR(VLOOKUP($M24,【選択肢】!$K$3:$O$81,4,)," "))))))))</f>
        <v>研修</v>
      </c>
      <c r="P24" s="444" t="str">
        <f>IF(H24="","",(IFERROR(VLOOKUP($H24,【選択肢】!$K$3:$O$81,5,)," ")&amp;IF(I24="","",","&amp;IFERROR(VLOOKUP($I24,【選択肢】!$K$3:$O$81,5,)," ")&amp;IF(J24="","",","&amp;IFERROR(VLOOKUP($J24,【選択肢】!$K$3:$O$81,5,)," ")&amp;IF(K24="","",","&amp;IFERROR(VLOOKUP($K24,【選択肢】!$K$3:$O$81,5,)," ")&amp;IF(L24="","",","&amp;IFERROR(VLOOKUP($L24,【選択肢】!$K$3:$O$81,5,)," ")&amp;IF(M24="","",","&amp;IFERROR(VLOOKUP($M24,【選択肢】!$K$3:$O$81,5,)," "))))))))</f>
        <v>29　機能診断・補修技術等に関する研修</v>
      </c>
      <c r="Q24" s="418" t="s">
        <v>589</v>
      </c>
      <c r="R24" s="318"/>
      <c r="S24" s="319"/>
      <c r="T24" s="319"/>
      <c r="U24" s="319"/>
      <c r="V24" s="319"/>
      <c r="W24" s="319"/>
      <c r="X24" s="319"/>
    </row>
    <row r="25" spans="2:24" ht="38.1" customHeight="1" x14ac:dyDescent="0.15">
      <c r="B25" s="407">
        <v>44849</v>
      </c>
      <c r="C25" s="408">
        <v>0.375</v>
      </c>
      <c r="D25" s="409">
        <v>2</v>
      </c>
      <c r="E25" s="410">
        <v>10</v>
      </c>
      <c r="F25" s="410">
        <v>30</v>
      </c>
      <c r="G25" s="357">
        <f t="shared" si="2"/>
        <v>40</v>
      </c>
      <c r="H25" s="415">
        <v>46</v>
      </c>
      <c r="I25" s="415"/>
      <c r="J25" s="415"/>
      <c r="K25" s="415"/>
      <c r="L25" s="415"/>
      <c r="M25" s="415"/>
      <c r="N25" s="444" t="str">
        <f>IF(H25="","",(IFERROR(VLOOKUP($H25,【選択肢】!$K$3:$O$81,2,)," ")&amp;IF(I25="","",","&amp;IFERROR(VLOOKUP($I25,【選択肢】!$K$3:$O$81,2,)," ")&amp;IF(J25="","",","&amp;IFERROR(VLOOKUP($J25,【選択肢】!$K$3:$O$81,2,)," ")&amp;IF(K25="","",","&amp;IFERROR(VLOOKUP($K25,【選択肢】!$K$3:$O$81,2,)," ")&amp;IF(L25="","",","&amp;IFERROR(VLOOKUP($L25,【選択肢】!$K$3:$O$81,2,)," ")&amp;IF(M25="","",","&amp;IFERROR(VLOOKUP($M25,【選択肢】!$K$3:$O$81,2,)," "))))))))</f>
        <v>共同</v>
      </c>
      <c r="O25" s="444" t="str">
        <f>IF(H25="","",(IFERROR(VLOOKUP($H25,【選択肢】!$K$3:$O$81,4,)," ")&amp;IF(I25="","",","&amp;IFERROR(VLOOKUP($I25,【選択肢】!$K$3:$O$81,4,)," ")&amp;IF(J25="","",","&amp;IFERROR(VLOOKUP($J25,【選択肢】!$K$3:$O$81,4,)," ")&amp;IF(K25="","",","&amp;IFERROR(VLOOKUP($K25,【選択肢】!$K$3:$O$81,4,)," ")&amp;IF(L25="","",","&amp;IFERROR(VLOOKUP($L25,【選択肢】!$K$3:$O$81,4,)," ")&amp;IF(M25="","",","&amp;IFERROR(VLOOKUP($M25,【選択肢】!$K$3:$O$81,4,)," "))))))))</f>
        <v>景観形成・生活環境保全</v>
      </c>
      <c r="P25" s="444" t="str">
        <f>IF(H25="","",(IFERROR(VLOOKUP($H25,【選択肢】!$K$3:$O$81,5,)," ")&amp;IF(I25="","",","&amp;IFERROR(VLOOKUP($I25,【選択肢】!$K$3:$O$81,5,)," ")&amp;IF(J25="","",","&amp;IFERROR(VLOOKUP($J25,【選択肢】!$K$3:$O$81,5,)," ")&amp;IF(K25="","",","&amp;IFERROR(VLOOKUP($K25,【選択肢】!$K$3:$O$81,5,)," ")&amp;IF(L25="","",","&amp;IFERROR(VLOOKUP($L25,【選択肢】!$K$3:$O$81,5,)," ")&amp;IF(M25="","",","&amp;IFERROR(VLOOKUP($M25,【選択肢】!$K$3:$O$81,5,)," "))))))))</f>
        <v>46　施設等の定期的な巡回点検・清掃（景観形成・生活環境保全）</v>
      </c>
      <c r="Q25" s="418" t="s">
        <v>598</v>
      </c>
      <c r="R25" s="318"/>
      <c r="S25" s="319"/>
      <c r="T25" s="319"/>
      <c r="U25" s="319"/>
      <c r="V25" s="319"/>
      <c r="W25" s="319"/>
      <c r="X25" s="319"/>
    </row>
    <row r="26" spans="2:24" ht="38.1" customHeight="1" x14ac:dyDescent="0.15">
      <c r="B26" s="407">
        <v>44607</v>
      </c>
      <c r="C26" s="408">
        <v>0.375</v>
      </c>
      <c r="D26" s="409">
        <v>2</v>
      </c>
      <c r="E26" s="410">
        <v>2</v>
      </c>
      <c r="F26" s="410">
        <v>2</v>
      </c>
      <c r="G26" s="357">
        <f t="shared" si="2"/>
        <v>4</v>
      </c>
      <c r="H26" s="415">
        <v>300</v>
      </c>
      <c r="I26" s="415"/>
      <c r="J26" s="415"/>
      <c r="K26" s="415"/>
      <c r="L26" s="415"/>
      <c r="M26" s="415"/>
      <c r="N26" s="444" t="str">
        <f>IF(H26="","",(IFERROR(VLOOKUP($H26,【選択肢】!$K$3:$O$81,2,)," ")&amp;IF(I26="","",","&amp;IFERROR(VLOOKUP($I26,【選択肢】!$K$3:$O$81,2,)," ")&amp;IF(J26="","",","&amp;IFERROR(VLOOKUP($J26,【選択肢】!$K$3:$O$81,2,)," ")&amp;IF(K26="","",","&amp;IFERROR(VLOOKUP($K26,【選択肢】!$K$3:$O$81,2,)," ")&amp;IF(L26="","",","&amp;IFERROR(VLOOKUP($L26,【選択肢】!$K$3:$O$81,2,)," ")&amp;IF(M26="","",","&amp;IFERROR(VLOOKUP($M26,【選択肢】!$K$3:$O$81,2,)," "))))))))</f>
        <v>-</v>
      </c>
      <c r="O26" s="444" t="str">
        <f>IF(H26="","",(IFERROR(VLOOKUP($H26,【選択肢】!$K$3:$O$81,4,)," ")&amp;IF(I26="","",","&amp;IFERROR(VLOOKUP($I26,【選択肢】!$K$3:$O$81,4,)," ")&amp;IF(J26="","",","&amp;IFERROR(VLOOKUP($J26,【選択肢】!$K$3:$O$81,4,)," ")&amp;IF(K26="","",","&amp;IFERROR(VLOOKUP($K26,【選択肢】!$K$3:$O$81,4,)," ")&amp;IF(L26="","",","&amp;IFERROR(VLOOKUP($L26,【選択肢】!$K$3:$O$81,4,)," ")&amp;IF(M26="","",","&amp;IFERROR(VLOOKUP($M26,【選択肢】!$K$3:$O$81,4,)," "))))))))</f>
        <v>会議</v>
      </c>
      <c r="P26" s="444" t="str">
        <f>IF(H26="","",(IFERROR(VLOOKUP($H26,【選択肢】!$K$3:$O$81,5,)," ")&amp;IF(I26="","",","&amp;IFERROR(VLOOKUP($I26,【選択肢】!$K$3:$O$81,5,)," ")&amp;IF(J26="","",","&amp;IFERROR(VLOOKUP($J26,【選択肢】!$K$3:$O$81,5,)," ")&amp;IF(K26="","",","&amp;IFERROR(VLOOKUP($K26,【選択肢】!$K$3:$O$81,5,)," ")&amp;IF(L26="","",","&amp;IFERROR(VLOOKUP($L26,【選択肢】!$K$3:$O$81,5,)," ")&amp;IF(M26="","",","&amp;IFERROR(VLOOKUP($M26,【選択肢】!$K$3:$O$81,5,)," "))))))))</f>
        <v>300　会議</v>
      </c>
      <c r="Q26" s="418" t="s">
        <v>590</v>
      </c>
      <c r="R26" s="318"/>
      <c r="S26" s="319"/>
      <c r="T26" s="319"/>
      <c r="U26" s="319"/>
      <c r="V26" s="319"/>
      <c r="W26" s="319"/>
      <c r="X26" s="319"/>
    </row>
    <row r="27" spans="2:24" ht="38.1" customHeight="1" x14ac:dyDescent="0.15">
      <c r="B27" s="407">
        <v>44608</v>
      </c>
      <c r="C27" s="408">
        <v>0.41666666666666669</v>
      </c>
      <c r="D27" s="409">
        <v>2</v>
      </c>
      <c r="E27" s="410">
        <v>1</v>
      </c>
      <c r="F27" s="410">
        <v>1</v>
      </c>
      <c r="G27" s="357">
        <f t="shared" si="2"/>
        <v>2</v>
      </c>
      <c r="H27" s="415">
        <v>200</v>
      </c>
      <c r="I27" s="415"/>
      <c r="J27" s="415"/>
      <c r="K27" s="415"/>
      <c r="L27" s="415"/>
      <c r="M27" s="415"/>
      <c r="N27" s="444" t="str">
        <f>IF(H27="","",(IFERROR(VLOOKUP($H27,【選択肢】!$K$3:$O$81,2,)," ")&amp;IF(I27="","",","&amp;IFERROR(VLOOKUP($I27,【選択肢】!$K$3:$O$81,2,)," ")&amp;IF(J27="","",","&amp;IFERROR(VLOOKUP($J27,【選択肢】!$K$3:$O$81,2,)," ")&amp;IF(K27="","",","&amp;IFERROR(VLOOKUP($K27,【選択肢】!$K$3:$O$81,2,)," ")&amp;IF(L27="","",","&amp;IFERROR(VLOOKUP($L27,【選択肢】!$K$3:$O$81,2,)," ")&amp;IF(M27="","",","&amp;IFERROR(VLOOKUP($M27,【選択肢】!$K$3:$O$81,2,)," "))))))))</f>
        <v>-</v>
      </c>
      <c r="O27" s="444" t="str">
        <f>IF(H27="","",(IFERROR(VLOOKUP($H27,【選択肢】!$K$3:$O$81,4,)," ")&amp;IF(I27="","",","&amp;IFERROR(VLOOKUP($I27,【選択肢】!$K$3:$O$81,4,)," ")&amp;IF(J27="","",","&amp;IFERROR(VLOOKUP($J27,【選択肢】!$K$3:$O$81,4,)," ")&amp;IF(K27="","",","&amp;IFERROR(VLOOKUP($K27,【選択肢】!$K$3:$O$81,4,)," ")&amp;IF(L27="","",","&amp;IFERROR(VLOOKUP($L27,【選択肢】!$K$3:$O$81,4,)," ")&amp;IF(M27="","",","&amp;IFERROR(VLOOKUP($M27,【選択肢】!$K$3:$O$81,4,)," "))))))))</f>
        <v>事務処理</v>
      </c>
      <c r="P27" s="444" t="str">
        <f>IF(H27="","",(IFERROR(VLOOKUP($H27,【選択肢】!$K$3:$O$81,5,)," ")&amp;IF(I27="","",","&amp;IFERROR(VLOOKUP($I27,【選択肢】!$K$3:$O$81,5,)," ")&amp;IF(J27="","",","&amp;IFERROR(VLOOKUP($J27,【選択肢】!$K$3:$O$81,5,)," ")&amp;IF(K27="","",","&amp;IFERROR(VLOOKUP($K27,【選択肢】!$K$3:$O$81,5,)," ")&amp;IF(L27="","",","&amp;IFERROR(VLOOKUP($L27,【選択肢】!$K$3:$O$81,5,)," ")&amp;IF(M27="","",","&amp;IFERROR(VLOOKUP($M27,【選択肢】!$K$3:$O$81,5,)," "))))))))</f>
        <v>200　事務処理</v>
      </c>
      <c r="Q27" s="418" t="s">
        <v>591</v>
      </c>
      <c r="R27" s="318"/>
      <c r="S27" s="319"/>
      <c r="T27" s="319"/>
      <c r="U27" s="319"/>
      <c r="V27" s="319"/>
      <c r="W27" s="319"/>
      <c r="X27" s="319"/>
    </row>
    <row r="28" spans="2:24" ht="38.1" customHeight="1" x14ac:dyDescent="0.15">
      <c r="B28" s="407">
        <v>44630</v>
      </c>
      <c r="C28" s="408">
        <v>0.83333333333333337</v>
      </c>
      <c r="D28" s="409">
        <v>1</v>
      </c>
      <c r="E28" s="410">
        <v>3</v>
      </c>
      <c r="F28" s="410">
        <v>3</v>
      </c>
      <c r="G28" s="357">
        <f t="shared" si="2"/>
        <v>6</v>
      </c>
      <c r="H28" s="415">
        <v>300</v>
      </c>
      <c r="I28" s="415"/>
      <c r="J28" s="415"/>
      <c r="K28" s="415"/>
      <c r="L28" s="415"/>
      <c r="M28" s="415"/>
      <c r="N28" s="444" t="str">
        <f>IF(H28="","",(IFERROR(VLOOKUP($H28,【選択肢】!$K$3:$O$81,2,)," ")&amp;IF(I28="","",","&amp;IFERROR(VLOOKUP($I28,【選択肢】!$K$3:$O$81,2,)," ")&amp;IF(J28="","",","&amp;IFERROR(VLOOKUP($J28,【選択肢】!$K$3:$O$81,2,)," ")&amp;IF(K28="","",","&amp;IFERROR(VLOOKUP($K28,【選択肢】!$K$3:$O$81,2,)," ")&amp;IF(L28="","",","&amp;IFERROR(VLOOKUP($L28,【選択肢】!$K$3:$O$81,2,)," ")&amp;IF(M28="","",","&amp;IFERROR(VLOOKUP($M28,【選択肢】!$K$3:$O$81,2,)," "))))))))</f>
        <v>-</v>
      </c>
      <c r="O28" s="444" t="str">
        <f>IF(H28="","",(IFERROR(VLOOKUP($H28,【選択肢】!$K$3:$O$81,4,)," ")&amp;IF(I28="","",","&amp;IFERROR(VLOOKUP($I28,【選択肢】!$K$3:$O$81,4,)," ")&amp;IF(J28="","",","&amp;IFERROR(VLOOKUP($J28,【選択肢】!$K$3:$O$81,4,)," ")&amp;IF(K28="","",","&amp;IFERROR(VLOOKUP($K28,【選択肢】!$K$3:$O$81,4,)," ")&amp;IF(L28="","",","&amp;IFERROR(VLOOKUP($L28,【選択肢】!$K$3:$O$81,4,)," ")&amp;IF(M28="","",","&amp;IFERROR(VLOOKUP($M28,【選択肢】!$K$3:$O$81,4,)," "))))))))</f>
        <v>会議</v>
      </c>
      <c r="P28" s="444" t="str">
        <f>IF(H28="","",(IFERROR(VLOOKUP($H28,【選択肢】!$K$3:$O$81,5,)," ")&amp;IF(I28="","",","&amp;IFERROR(VLOOKUP($I28,【選択肢】!$K$3:$O$81,5,)," ")&amp;IF(J28="","",","&amp;IFERROR(VLOOKUP($J28,【選択肢】!$K$3:$O$81,5,)," ")&amp;IF(K28="","",","&amp;IFERROR(VLOOKUP($K28,【選択肢】!$K$3:$O$81,5,)," ")&amp;IF(L28="","",","&amp;IFERROR(VLOOKUP($L28,【選択肢】!$K$3:$O$81,5,)," ")&amp;IF(M28="","",","&amp;IFERROR(VLOOKUP($M28,【選択肢】!$K$3:$O$81,5,)," "))))))))</f>
        <v>300　会議</v>
      </c>
      <c r="Q28" s="418" t="s">
        <v>592</v>
      </c>
      <c r="R28" s="318"/>
      <c r="S28" s="319"/>
      <c r="T28" s="319"/>
      <c r="U28" s="319"/>
      <c r="V28" s="319"/>
      <c r="W28" s="319"/>
      <c r="X28" s="319"/>
    </row>
    <row r="29" spans="2:24" ht="38.1" customHeight="1" x14ac:dyDescent="0.15">
      <c r="B29" s="407">
        <v>44632</v>
      </c>
      <c r="C29" s="408">
        <v>0.83333333333333337</v>
      </c>
      <c r="D29" s="409">
        <v>2</v>
      </c>
      <c r="E29" s="410">
        <v>15</v>
      </c>
      <c r="F29" s="410">
        <v>35</v>
      </c>
      <c r="G29" s="357">
        <f>SUM(E29+F29)</f>
        <v>50</v>
      </c>
      <c r="H29" s="415">
        <v>17</v>
      </c>
      <c r="I29" s="415">
        <v>51</v>
      </c>
      <c r="J29" s="415">
        <v>300</v>
      </c>
      <c r="K29" s="415"/>
      <c r="L29" s="415"/>
      <c r="M29" s="415"/>
      <c r="N29" s="444" t="str">
        <f>IF(H29="","",(IFERROR(VLOOKUP($H29,【選択肢】!$K$3:$O$81,2,)," ")&amp;IF(I29="","",","&amp;IFERROR(VLOOKUP($I29,【選択肢】!$K$3:$O$81,2,)," ")&amp;IF(J29="","",","&amp;IFERROR(VLOOKUP($J29,【選択肢】!$K$3:$O$81,2,)," ")&amp;IF(K29="","",","&amp;IFERROR(VLOOKUP($K29,【選択肢】!$K$3:$O$81,2,)," ")&amp;IF(L29="","",","&amp;IFERROR(VLOOKUP($L29,【選択肢】!$K$3:$O$81,2,)," ")&amp;IF(M29="","",","&amp;IFERROR(VLOOKUP($M29,【選択肢】!$K$3:$O$81,2,)," "))))))))</f>
        <v>農地維持,共同,-</v>
      </c>
      <c r="O29" s="444" t="str">
        <f>IF(H29="","",(IFERROR(VLOOKUP($H29,【選択肢】!$K$3:$O$81,4,)," ")&amp;IF(I29="","",","&amp;IFERROR(VLOOKUP($I29,【選択肢】!$K$3:$O$81,4,)," ")&amp;IF(J29="","",","&amp;IFERROR(VLOOKUP($J29,【選択肢】!$K$3:$O$81,4,)," ")&amp;IF(K29="","",","&amp;IFERROR(VLOOKUP($K29,【選択肢】!$K$3:$O$81,4,)," ")&amp;IF(L29="","",","&amp;IFERROR(VLOOKUP($L29,【選択肢】!$K$3:$O$81,4,)," ")&amp;IF(M29="","",","&amp;IFERROR(VLOOKUP($M29,【選択肢】!$K$3:$O$81,4,)," "))))))))</f>
        <v>推進活動,啓発・普及,会議</v>
      </c>
      <c r="P29" s="444" t="str">
        <f>IF(H29="","",(IFERROR(VLOOKUP($H29,【選択肢】!$K$3:$O$81,5,)," ")&amp;IF(I29="","",","&amp;IFERROR(VLOOKUP($I29,【選択肢】!$K$3:$O$81,5,)," ")&amp;IF(J29="","",","&amp;IFERROR(VLOOKUP($J29,【選択肢】!$K$3:$O$81,5,)," ")&amp;IF(K29="","",","&amp;IFERROR(VLOOKUP($K29,【選択肢】!$K$3:$O$81,5,)," ")&amp;IF(L29="","",","&amp;IFERROR(VLOOKUP($L29,【選択肢】!$K$3:$O$81,5,)," ")&amp;IF(M29="","",","&amp;IFERROR(VLOOKUP($M29,【選択肢】!$K$3:$O$81,5,)," "))))))))</f>
        <v>17　農業者の検討会の開催,51　啓発・普及活動,300　会議</v>
      </c>
      <c r="Q29" s="418" t="s">
        <v>593</v>
      </c>
      <c r="R29" s="318"/>
      <c r="S29" s="319"/>
      <c r="T29" s="319"/>
      <c r="U29" s="319"/>
      <c r="V29" s="319"/>
      <c r="W29" s="319"/>
      <c r="X29" s="319"/>
    </row>
    <row r="30" spans="2:24" ht="38.1" customHeight="1" x14ac:dyDescent="0.15">
      <c r="B30" s="413"/>
      <c r="C30" s="411"/>
      <c r="D30" s="409"/>
      <c r="E30" s="410"/>
      <c r="F30" s="412"/>
      <c r="G30" s="357">
        <f>SUM(E30+F30)</f>
        <v>0</v>
      </c>
      <c r="H30" s="416"/>
      <c r="I30" s="416"/>
      <c r="J30" s="416"/>
      <c r="K30" s="416"/>
      <c r="L30" s="416"/>
      <c r="M30" s="416"/>
      <c r="N30" s="444" t="str">
        <f>IF(H30="","",(IFERROR(VLOOKUP($H30,【選択肢】!$K$3:$O$81,2,)," ")&amp;IF(I30="","",","&amp;IFERROR(VLOOKUP($I30,【選択肢】!$K$3:$O$81,2,)," ")&amp;IF(J30="","",","&amp;IFERROR(VLOOKUP($J30,【選択肢】!$K$3:$O$81,2,)," ")&amp;IF(K30="","",","&amp;IFERROR(VLOOKUP($K30,【選択肢】!$K$3:$O$81,2,)," ")&amp;IF(L30="","",","&amp;IFERROR(VLOOKUP($L30,【選択肢】!$K$3:$O$81,2,)," ")&amp;IF(M30="","",","&amp;IFERROR(VLOOKUP($M30,【選択肢】!$K$3:$O$81,2,)," "))))))))</f>
        <v/>
      </c>
      <c r="O30" s="444" t="str">
        <f>IF(H30="","",(IFERROR(VLOOKUP($H30,【選択肢】!$K$3:$O$81,4,)," ")&amp;IF(I30="","",","&amp;IFERROR(VLOOKUP($I30,【選択肢】!$K$3:$O$81,4,)," ")&amp;IF(J30="","",","&amp;IFERROR(VLOOKUP($J30,【選択肢】!$K$3:$O$81,4,)," ")&amp;IF(K30="","",","&amp;IFERROR(VLOOKUP($K30,【選択肢】!$K$3:$O$81,4,)," ")&amp;IF(L30="","",","&amp;IFERROR(VLOOKUP($L30,【選択肢】!$K$3:$O$81,4,)," ")&amp;IF(M30="","",","&amp;IFERROR(VLOOKUP($M30,【選択肢】!$K$3:$O$81,4,)," "))))))))</f>
        <v/>
      </c>
      <c r="P30" s="444" t="str">
        <f>IF(H30="","",(IFERROR(VLOOKUP($H30,【選択肢】!$K$3:$O$81,5,)," ")&amp;IF(I30="","",","&amp;IFERROR(VLOOKUP($I30,【選択肢】!$K$3:$O$81,5,)," ")&amp;IF(J30="","",","&amp;IFERROR(VLOOKUP($J30,【選択肢】!$K$3:$O$81,5,)," ")&amp;IF(K30="","",","&amp;IFERROR(VLOOKUP($K30,【選択肢】!$K$3:$O$81,5,)," ")&amp;IF(L30="","",","&amp;IFERROR(VLOOKUP($L30,【選択肢】!$K$3:$O$81,5,)," ")&amp;IF(M30="","",","&amp;IFERROR(VLOOKUP($M30,【選択肢】!$K$3:$O$81,5,)," "))))))))</f>
        <v/>
      </c>
      <c r="Q30" s="419"/>
      <c r="R30" s="318"/>
      <c r="S30" s="319"/>
      <c r="T30" s="319"/>
      <c r="U30" s="319"/>
      <c r="V30" s="319"/>
      <c r="W30" s="319"/>
      <c r="X30" s="319"/>
    </row>
    <row r="31" spans="2:24" ht="26.25" customHeight="1" x14ac:dyDescent="0.15">
      <c r="B31" s="320"/>
      <c r="C31" s="321"/>
      <c r="D31" s="322"/>
      <c r="E31" s="323"/>
      <c r="F31" s="324" t="s">
        <v>194</v>
      </c>
      <c r="G31" s="325"/>
      <c r="H31" s="326"/>
      <c r="I31" s="326"/>
      <c r="J31" s="326"/>
      <c r="K31" s="326"/>
      <c r="L31" s="326"/>
      <c r="M31" s="326"/>
      <c r="N31" s="327"/>
      <c r="O31" s="327"/>
      <c r="P31" s="327"/>
      <c r="Q31" s="328"/>
      <c r="R31" s="318"/>
      <c r="S31" s="319"/>
      <c r="T31" s="319"/>
      <c r="U31" s="319"/>
      <c r="V31" s="319"/>
      <c r="W31" s="319"/>
      <c r="X31" s="319"/>
    </row>
    <row r="32" spans="2:24" ht="18" customHeight="1" x14ac:dyDescent="0.15">
      <c r="B32" s="440"/>
      <c r="C32" s="330"/>
      <c r="D32" s="331"/>
      <c r="E32" s="332"/>
      <c r="F32" s="332"/>
      <c r="G32" s="333"/>
      <c r="H32" s="334"/>
      <c r="I32" s="334"/>
      <c r="J32" s="334"/>
      <c r="K32" s="334"/>
      <c r="L32" s="334"/>
      <c r="M32" s="334"/>
      <c r="N32" s="335"/>
      <c r="O32" s="336"/>
      <c r="P32" s="337"/>
      <c r="Q32" s="442"/>
      <c r="X32" s="339"/>
    </row>
    <row r="33" spans="2:24" ht="34.5" customHeight="1" x14ac:dyDescent="0.15">
      <c r="B33" s="440"/>
      <c r="C33" s="330"/>
      <c r="D33" s="331"/>
      <c r="E33" s="340" t="s">
        <v>71</v>
      </c>
      <c r="F33" s="341" t="s">
        <v>75</v>
      </c>
      <c r="G33" s="342" t="s">
        <v>26</v>
      </c>
      <c r="H33" s="334"/>
      <c r="I33" s="334"/>
      <c r="J33" s="334"/>
      <c r="K33" s="334"/>
      <c r="L33" s="334"/>
      <c r="M33" s="334"/>
      <c r="N33" s="335"/>
      <c r="O33" s="336"/>
      <c r="P33" s="337"/>
      <c r="Q33" s="442"/>
      <c r="X33" s="339"/>
    </row>
    <row r="34" spans="2:24" ht="33" customHeight="1" x14ac:dyDescent="0.15">
      <c r="B34" s="691" t="s">
        <v>214</v>
      </c>
      <c r="C34" s="691"/>
      <c r="D34" s="691"/>
      <c r="E34" s="305">
        <f>MAX(E8:E31)</f>
        <v>15</v>
      </c>
      <c r="F34" s="305">
        <f>MAX(F8:F31)</f>
        <v>35</v>
      </c>
      <c r="G34" s="343">
        <f>SUM(E34+F34)</f>
        <v>50</v>
      </c>
      <c r="H34" s="334"/>
      <c r="I34" s="334"/>
      <c r="J34" s="334"/>
      <c r="K34" s="334"/>
      <c r="L34" s="334"/>
      <c r="M34" s="334"/>
      <c r="N34" s="335"/>
      <c r="O34" s="336"/>
      <c r="P34" s="337"/>
      <c r="Q34" s="442"/>
      <c r="X34" s="339"/>
    </row>
    <row r="35" spans="2:24" ht="33" customHeight="1" x14ac:dyDescent="0.15">
      <c r="B35" s="440"/>
      <c r="C35" s="330"/>
      <c r="D35" s="331"/>
      <c r="E35" s="332"/>
      <c r="F35" s="332"/>
      <c r="G35" s="333"/>
      <c r="H35" s="334"/>
      <c r="I35" s="334"/>
      <c r="J35" s="334"/>
      <c r="K35" s="334"/>
      <c r="L35" s="334"/>
      <c r="M35" s="334"/>
      <c r="N35" s="335"/>
      <c r="O35" s="336"/>
      <c r="P35" s="337"/>
      <c r="Q35" s="442"/>
      <c r="X35" s="339"/>
    </row>
    <row r="36" spans="2:24" ht="18" customHeight="1" x14ac:dyDescent="0.15">
      <c r="B36" s="705"/>
      <c r="C36" s="706"/>
      <c r="D36" s="707"/>
      <c r="E36" s="344"/>
      <c r="F36" s="344"/>
      <c r="G36" s="344"/>
      <c r="H36" s="344"/>
      <c r="I36" s="344"/>
      <c r="J36" s="344"/>
      <c r="K36" s="344"/>
      <c r="L36" s="344"/>
      <c r="M36" s="344"/>
      <c r="N36" s="345"/>
      <c r="O36" s="442"/>
      <c r="P36" s="708"/>
      <c r="Q36" s="704"/>
      <c r="X36" s="339"/>
    </row>
    <row r="37" spans="2:24" ht="18" customHeight="1" x14ac:dyDescent="0.15">
      <c r="B37" s="705"/>
      <c r="C37" s="706"/>
      <c r="D37" s="707"/>
      <c r="E37" s="344"/>
      <c r="F37" s="344"/>
      <c r="G37" s="344"/>
      <c r="H37" s="344"/>
      <c r="I37" s="344"/>
      <c r="J37" s="344"/>
      <c r="K37" s="344"/>
      <c r="L37" s="344"/>
      <c r="M37" s="344"/>
      <c r="N37" s="345"/>
      <c r="O37" s="441"/>
      <c r="P37" s="708"/>
      <c r="Q37" s="704"/>
    </row>
    <row r="38" spans="2:24" ht="18" customHeight="1" x14ac:dyDescent="0.15">
      <c r="B38" s="705"/>
      <c r="C38" s="706"/>
      <c r="D38" s="707"/>
      <c r="E38" s="344"/>
      <c r="F38" s="344"/>
      <c r="G38" s="344"/>
      <c r="H38" s="344"/>
      <c r="I38" s="344"/>
      <c r="J38" s="344"/>
      <c r="K38" s="344"/>
      <c r="L38" s="344"/>
      <c r="M38" s="344"/>
      <c r="N38" s="345"/>
      <c r="O38" s="442"/>
      <c r="P38" s="708"/>
      <c r="Q38" s="704"/>
    </row>
    <row r="39" spans="2:24" ht="18" customHeight="1" x14ac:dyDescent="0.15">
      <c r="B39" s="705"/>
      <c r="C39" s="706"/>
      <c r="D39" s="707"/>
      <c r="E39" s="344"/>
      <c r="F39" s="344"/>
      <c r="G39" s="344"/>
      <c r="H39" s="344"/>
      <c r="I39" s="344"/>
      <c r="J39" s="344"/>
      <c r="K39" s="344"/>
      <c r="L39" s="344"/>
      <c r="M39" s="344"/>
      <c r="N39" s="345"/>
      <c r="O39" s="442"/>
      <c r="P39" s="708"/>
      <c r="Q39" s="704"/>
    </row>
    <row r="40" spans="2:24" ht="18" customHeight="1" x14ac:dyDescent="0.15">
      <c r="B40" s="705"/>
      <c r="C40" s="706"/>
      <c r="D40" s="707"/>
      <c r="E40" s="344"/>
      <c r="F40" s="344"/>
      <c r="G40" s="344"/>
      <c r="H40" s="344"/>
      <c r="I40" s="344"/>
      <c r="J40" s="344"/>
      <c r="K40" s="344"/>
      <c r="L40" s="344"/>
      <c r="M40" s="344"/>
      <c r="N40" s="345"/>
      <c r="O40" s="441"/>
      <c r="P40" s="708"/>
      <c r="Q40" s="704"/>
    </row>
    <row r="41" spans="2:24" ht="18" customHeight="1" x14ac:dyDescent="0.15">
      <c r="B41" s="705"/>
      <c r="C41" s="706"/>
      <c r="D41" s="707"/>
      <c r="E41" s="344"/>
      <c r="F41" s="344"/>
      <c r="G41" s="344"/>
      <c r="H41" s="344"/>
      <c r="I41" s="344"/>
      <c r="J41" s="344"/>
      <c r="K41" s="344"/>
      <c r="L41" s="344"/>
      <c r="M41" s="344"/>
      <c r="N41" s="345"/>
      <c r="O41" s="442"/>
      <c r="P41" s="708"/>
      <c r="Q41" s="704"/>
    </row>
    <row r="42" spans="2:24" ht="18" customHeight="1" x14ac:dyDescent="0.15">
      <c r="B42" s="705"/>
      <c r="C42" s="706"/>
      <c r="D42" s="707"/>
      <c r="E42" s="344"/>
      <c r="F42" s="344"/>
      <c r="G42" s="344"/>
      <c r="H42" s="344"/>
      <c r="I42" s="344"/>
      <c r="J42" s="344"/>
      <c r="K42" s="344"/>
      <c r="L42" s="344"/>
      <c r="M42" s="344"/>
      <c r="N42" s="345"/>
      <c r="O42" s="442"/>
      <c r="P42" s="708"/>
      <c r="Q42" s="704"/>
    </row>
    <row r="43" spans="2:24" ht="18" customHeight="1" x14ac:dyDescent="0.15">
      <c r="B43" s="705"/>
      <c r="C43" s="706"/>
      <c r="D43" s="707"/>
      <c r="E43" s="344"/>
      <c r="F43" s="344"/>
      <c r="G43" s="344"/>
      <c r="H43" s="344"/>
      <c r="I43" s="344"/>
      <c r="J43" s="344"/>
      <c r="K43" s="344"/>
      <c r="L43" s="344"/>
      <c r="M43" s="344"/>
      <c r="N43" s="344"/>
      <c r="O43" s="441"/>
      <c r="P43" s="708"/>
      <c r="Q43" s="704"/>
    </row>
    <row r="44" spans="2:24" ht="18" customHeight="1" x14ac:dyDescent="0.15">
      <c r="B44" s="705"/>
      <c r="C44" s="706"/>
      <c r="D44" s="707"/>
      <c r="E44" s="344"/>
      <c r="F44" s="344"/>
      <c r="G44" s="344"/>
      <c r="H44" s="344"/>
      <c r="I44" s="344"/>
      <c r="J44" s="344"/>
      <c r="K44" s="344"/>
      <c r="L44" s="344"/>
      <c r="M44" s="344"/>
      <c r="N44" s="345"/>
      <c r="O44" s="442"/>
      <c r="P44" s="708"/>
      <c r="Q44" s="704"/>
    </row>
    <row r="45" spans="2:24" ht="18" customHeight="1" x14ac:dyDescent="0.15">
      <c r="B45" s="705"/>
      <c r="C45" s="706"/>
      <c r="D45" s="707"/>
      <c r="E45" s="344"/>
      <c r="F45" s="344"/>
      <c r="G45" s="344"/>
      <c r="H45" s="344"/>
      <c r="I45" s="344"/>
      <c r="J45" s="344"/>
      <c r="K45" s="344"/>
      <c r="L45" s="344"/>
      <c r="M45" s="344"/>
      <c r="N45" s="345"/>
      <c r="O45" s="442"/>
      <c r="P45" s="708"/>
      <c r="Q45" s="704"/>
    </row>
    <row r="46" spans="2:24" ht="18" customHeight="1" x14ac:dyDescent="0.15">
      <c r="B46" s="705"/>
      <c r="C46" s="706"/>
      <c r="D46" s="707"/>
      <c r="E46" s="344"/>
      <c r="F46" s="344"/>
      <c r="G46" s="344"/>
      <c r="H46" s="344"/>
      <c r="I46" s="344"/>
      <c r="J46" s="344"/>
      <c r="K46" s="344"/>
      <c r="L46" s="344"/>
      <c r="M46" s="344"/>
      <c r="N46" s="345"/>
      <c r="O46" s="441"/>
      <c r="P46" s="708"/>
      <c r="Q46" s="704"/>
    </row>
    <row r="47" spans="2:24" ht="18" customHeight="1" x14ac:dyDescent="0.15">
      <c r="B47" s="705"/>
      <c r="C47" s="706"/>
      <c r="D47" s="707"/>
      <c r="E47" s="344"/>
      <c r="F47" s="344"/>
      <c r="G47" s="344"/>
      <c r="H47" s="344"/>
      <c r="I47" s="344"/>
      <c r="J47" s="344"/>
      <c r="K47" s="344"/>
      <c r="L47" s="344"/>
      <c r="M47" s="344"/>
      <c r="N47" s="345"/>
      <c r="O47" s="442"/>
      <c r="P47" s="708"/>
      <c r="Q47" s="704"/>
    </row>
    <row r="48" spans="2:24" ht="18" customHeight="1" x14ac:dyDescent="0.15">
      <c r="B48" s="705"/>
      <c r="C48" s="706"/>
      <c r="D48" s="707"/>
      <c r="E48" s="344"/>
      <c r="F48" s="344"/>
      <c r="G48" s="344"/>
      <c r="H48" s="344"/>
      <c r="I48" s="344"/>
      <c r="J48" s="344"/>
      <c r="K48" s="344"/>
      <c r="L48" s="344"/>
      <c r="M48" s="344"/>
      <c r="N48" s="345"/>
      <c r="O48" s="442"/>
      <c r="P48" s="708"/>
      <c r="Q48" s="704"/>
    </row>
    <row r="49" spans="2:17" ht="18" customHeight="1" x14ac:dyDescent="0.15">
      <c r="B49" s="705"/>
      <c r="C49" s="706"/>
      <c r="D49" s="707"/>
      <c r="E49" s="344"/>
      <c r="F49" s="344"/>
      <c r="G49" s="344"/>
      <c r="H49" s="344"/>
      <c r="I49" s="344"/>
      <c r="J49" s="344"/>
      <c r="K49" s="344"/>
      <c r="L49" s="344"/>
      <c r="M49" s="344"/>
      <c r="N49" s="345"/>
      <c r="O49" s="441"/>
      <c r="P49" s="708"/>
      <c r="Q49" s="704"/>
    </row>
    <row r="50" spans="2:17" ht="18" customHeight="1" x14ac:dyDescent="0.15">
      <c r="B50" s="705"/>
      <c r="C50" s="706"/>
      <c r="D50" s="707"/>
      <c r="E50" s="344"/>
      <c r="F50" s="344"/>
      <c r="G50" s="344"/>
      <c r="H50" s="344"/>
      <c r="I50" s="344"/>
      <c r="J50" s="344"/>
      <c r="K50" s="344"/>
      <c r="L50" s="344"/>
      <c r="M50" s="344"/>
      <c r="N50" s="345"/>
      <c r="O50" s="442"/>
      <c r="P50" s="708"/>
      <c r="Q50" s="704"/>
    </row>
    <row r="51" spans="2:17" ht="18" customHeight="1" x14ac:dyDescent="0.15">
      <c r="B51" s="705"/>
      <c r="C51" s="706"/>
      <c r="D51" s="707"/>
      <c r="E51" s="344"/>
      <c r="F51" s="344"/>
      <c r="G51" s="344"/>
      <c r="H51" s="344"/>
      <c r="I51" s="344"/>
      <c r="J51" s="344"/>
      <c r="K51" s="344"/>
      <c r="L51" s="344"/>
      <c r="M51" s="344"/>
      <c r="N51" s="345"/>
      <c r="O51" s="442"/>
      <c r="P51" s="708"/>
      <c r="Q51" s="704"/>
    </row>
    <row r="52" spans="2:17" ht="18" customHeight="1" x14ac:dyDescent="0.15">
      <c r="B52" s="705"/>
      <c r="C52" s="706"/>
      <c r="D52" s="707"/>
      <c r="E52" s="344"/>
      <c r="F52" s="344"/>
      <c r="G52" s="344"/>
      <c r="H52" s="344"/>
      <c r="I52" s="344"/>
      <c r="J52" s="344"/>
      <c r="K52" s="344"/>
      <c r="L52" s="344"/>
      <c r="M52" s="344"/>
      <c r="N52" s="345"/>
      <c r="O52" s="441"/>
      <c r="P52" s="708"/>
      <c r="Q52" s="704"/>
    </row>
    <row r="53" spans="2:17" ht="18" customHeight="1" x14ac:dyDescent="0.15">
      <c r="B53" s="705"/>
      <c r="C53" s="706"/>
      <c r="D53" s="707"/>
      <c r="E53" s="344"/>
      <c r="F53" s="344"/>
      <c r="G53" s="344"/>
      <c r="H53" s="344"/>
      <c r="I53" s="344"/>
      <c r="J53" s="344"/>
      <c r="K53" s="344"/>
      <c r="L53" s="344"/>
      <c r="M53" s="344"/>
      <c r="N53" s="345"/>
      <c r="O53" s="442"/>
      <c r="P53" s="708"/>
      <c r="Q53" s="704"/>
    </row>
    <row r="54" spans="2:17" ht="18" customHeight="1" x14ac:dyDescent="0.15">
      <c r="B54" s="705"/>
      <c r="C54" s="706"/>
      <c r="D54" s="707"/>
      <c r="E54" s="344"/>
      <c r="F54" s="344"/>
      <c r="G54" s="344"/>
      <c r="H54" s="344"/>
      <c r="I54" s="344"/>
      <c r="J54" s="344"/>
      <c r="K54" s="344"/>
      <c r="L54" s="344"/>
      <c r="M54" s="344"/>
      <c r="N54" s="345"/>
      <c r="O54" s="442"/>
      <c r="P54" s="708"/>
      <c r="Q54" s="704"/>
    </row>
    <row r="55" spans="2:17" ht="18" customHeight="1" x14ac:dyDescent="0.15">
      <c r="B55" s="705"/>
      <c r="C55" s="706"/>
      <c r="D55" s="707"/>
      <c r="E55" s="344"/>
      <c r="F55" s="344"/>
      <c r="G55" s="344"/>
      <c r="H55" s="344"/>
      <c r="I55" s="344"/>
      <c r="J55" s="344"/>
      <c r="K55" s="344"/>
      <c r="L55" s="344"/>
      <c r="M55" s="344"/>
      <c r="N55" s="345"/>
      <c r="O55" s="441"/>
      <c r="P55" s="708"/>
      <c r="Q55" s="704"/>
    </row>
    <row r="56" spans="2:17" ht="18" customHeight="1" x14ac:dyDescent="0.15">
      <c r="B56" s="705"/>
      <c r="C56" s="706"/>
      <c r="D56" s="707"/>
      <c r="E56" s="344"/>
      <c r="F56" s="344"/>
      <c r="G56" s="344"/>
      <c r="H56" s="344"/>
      <c r="I56" s="344"/>
      <c r="J56" s="344"/>
      <c r="K56" s="344"/>
      <c r="L56" s="344"/>
      <c r="M56" s="344"/>
      <c r="N56" s="345"/>
      <c r="O56" s="442"/>
      <c r="P56" s="708"/>
      <c r="Q56" s="704"/>
    </row>
    <row r="57" spans="2:17" ht="18" customHeight="1" x14ac:dyDescent="0.15">
      <c r="B57" s="705"/>
      <c r="C57" s="706"/>
      <c r="D57" s="707"/>
      <c r="E57" s="344"/>
      <c r="F57" s="344"/>
      <c r="G57" s="344"/>
      <c r="H57" s="344"/>
      <c r="I57" s="344"/>
      <c r="J57" s="344"/>
      <c r="K57" s="344"/>
      <c r="L57" s="344"/>
      <c r="M57" s="344"/>
      <c r="N57" s="345"/>
      <c r="O57" s="442"/>
      <c r="P57" s="708"/>
      <c r="Q57" s="704"/>
    </row>
    <row r="58" spans="2:17" ht="18" customHeight="1" x14ac:dyDescent="0.15">
      <c r="B58" s="705"/>
      <c r="C58" s="706"/>
      <c r="D58" s="707"/>
      <c r="E58" s="344"/>
      <c r="F58" s="344"/>
      <c r="G58" s="344"/>
      <c r="H58" s="344"/>
      <c r="I58" s="344"/>
      <c r="J58" s="344"/>
      <c r="K58" s="344"/>
      <c r="L58" s="344"/>
      <c r="M58" s="344"/>
      <c r="N58" s="345"/>
      <c r="O58" s="441"/>
      <c r="P58" s="708"/>
      <c r="Q58" s="704"/>
    </row>
    <row r="59" spans="2:17" ht="18" customHeight="1" x14ac:dyDescent="0.15">
      <c r="B59" s="705"/>
      <c r="C59" s="706"/>
      <c r="D59" s="707"/>
      <c r="E59" s="344"/>
      <c r="F59" s="344"/>
      <c r="G59" s="344"/>
      <c r="H59" s="344"/>
      <c r="I59" s="344"/>
      <c r="J59" s="344"/>
      <c r="K59" s="344"/>
      <c r="L59" s="344"/>
      <c r="M59" s="344"/>
      <c r="N59" s="345"/>
      <c r="O59" s="442"/>
      <c r="P59" s="708"/>
      <c r="Q59" s="704"/>
    </row>
    <row r="60" spans="2:17" ht="18" customHeight="1" x14ac:dyDescent="0.15">
      <c r="B60" s="705"/>
      <c r="C60" s="706"/>
      <c r="D60" s="707"/>
      <c r="E60" s="344"/>
      <c r="F60" s="344"/>
      <c r="G60" s="344"/>
      <c r="H60" s="344"/>
      <c r="I60" s="344"/>
      <c r="J60" s="344"/>
      <c r="K60" s="344"/>
      <c r="L60" s="344"/>
      <c r="M60" s="344"/>
      <c r="N60" s="345"/>
      <c r="O60" s="442"/>
      <c r="P60" s="708"/>
      <c r="Q60" s="704"/>
    </row>
    <row r="61" spans="2:17" ht="18" customHeight="1" x14ac:dyDescent="0.15">
      <c r="B61" s="705"/>
      <c r="C61" s="706"/>
      <c r="D61" s="707"/>
      <c r="E61" s="344"/>
      <c r="F61" s="344"/>
      <c r="G61" s="344"/>
      <c r="H61" s="344"/>
      <c r="I61" s="344"/>
      <c r="J61" s="344"/>
      <c r="K61" s="344"/>
      <c r="L61" s="344"/>
      <c r="M61" s="344"/>
      <c r="N61" s="345"/>
      <c r="O61" s="441"/>
      <c r="P61" s="708"/>
      <c r="Q61" s="704"/>
    </row>
    <row r="62" spans="2:17" ht="18" customHeight="1" x14ac:dyDescent="0.15">
      <c r="B62" s="705"/>
      <c r="C62" s="706"/>
      <c r="D62" s="707"/>
      <c r="E62" s="344"/>
      <c r="F62" s="344"/>
      <c r="G62" s="344"/>
      <c r="H62" s="344"/>
      <c r="I62" s="344"/>
      <c r="J62" s="344"/>
      <c r="K62" s="344"/>
      <c r="L62" s="344"/>
      <c r="M62" s="344"/>
      <c r="N62" s="345"/>
      <c r="O62" s="442"/>
      <c r="P62" s="708"/>
      <c r="Q62" s="704"/>
    </row>
    <row r="63" spans="2:17" ht="18" customHeight="1" x14ac:dyDescent="0.15">
      <c r="B63" s="705"/>
      <c r="C63" s="706"/>
      <c r="D63" s="707"/>
      <c r="E63" s="344"/>
      <c r="F63" s="344"/>
      <c r="G63" s="344"/>
      <c r="H63" s="344"/>
      <c r="I63" s="344"/>
      <c r="J63" s="344"/>
      <c r="K63" s="344"/>
      <c r="L63" s="344"/>
      <c r="M63" s="344"/>
      <c r="N63" s="345"/>
      <c r="O63" s="442"/>
      <c r="P63" s="708"/>
      <c r="Q63" s="704"/>
    </row>
    <row r="64" spans="2:17" ht="18" customHeight="1" x14ac:dyDescent="0.15">
      <c r="B64" s="705"/>
      <c r="C64" s="706"/>
      <c r="D64" s="707"/>
      <c r="E64" s="344"/>
      <c r="F64" s="344"/>
      <c r="G64" s="344"/>
      <c r="H64" s="344"/>
      <c r="I64" s="344"/>
      <c r="J64" s="344"/>
      <c r="K64" s="344"/>
      <c r="L64" s="344"/>
      <c r="M64" s="344"/>
      <c r="N64" s="345"/>
      <c r="O64" s="441"/>
      <c r="P64" s="708"/>
      <c r="Q64" s="704"/>
    </row>
    <row r="65" spans="2:17" ht="18" customHeight="1" x14ac:dyDescent="0.15">
      <c r="B65" s="705"/>
      <c r="C65" s="706"/>
      <c r="D65" s="707"/>
      <c r="E65" s="344"/>
      <c r="F65" s="344"/>
      <c r="G65" s="344"/>
      <c r="H65" s="344"/>
      <c r="I65" s="344"/>
      <c r="J65" s="344"/>
      <c r="K65" s="344"/>
      <c r="L65" s="344"/>
      <c r="M65" s="344"/>
      <c r="N65" s="345"/>
      <c r="O65" s="442"/>
      <c r="P65" s="708"/>
      <c r="Q65" s="704"/>
    </row>
    <row r="66" spans="2:17" ht="18" customHeight="1" x14ac:dyDescent="0.15">
      <c r="B66" s="705"/>
      <c r="C66" s="706"/>
      <c r="D66" s="707"/>
      <c r="E66" s="344"/>
      <c r="F66" s="344"/>
      <c r="G66" s="344"/>
      <c r="H66" s="344"/>
      <c r="I66" s="344"/>
      <c r="J66" s="344"/>
      <c r="K66" s="344"/>
      <c r="L66" s="344"/>
      <c r="M66" s="344"/>
      <c r="N66" s="345"/>
      <c r="O66" s="442"/>
      <c r="P66" s="708"/>
      <c r="Q66" s="704"/>
    </row>
    <row r="67" spans="2:17" ht="18" customHeight="1" x14ac:dyDescent="0.15">
      <c r="B67" s="705"/>
      <c r="C67" s="706"/>
      <c r="D67" s="707"/>
      <c r="E67" s="344"/>
      <c r="F67" s="344"/>
      <c r="G67" s="344"/>
      <c r="H67" s="344"/>
      <c r="I67" s="344"/>
      <c r="J67" s="344"/>
      <c r="K67" s="344"/>
      <c r="L67" s="344"/>
      <c r="M67" s="344"/>
      <c r="N67" s="345"/>
      <c r="O67" s="441"/>
      <c r="P67" s="708"/>
      <c r="Q67" s="704"/>
    </row>
    <row r="68" spans="2:17" ht="18" customHeight="1" x14ac:dyDescent="0.15">
      <c r="B68" s="705"/>
      <c r="C68" s="706"/>
      <c r="D68" s="707"/>
      <c r="E68" s="344"/>
      <c r="F68" s="344"/>
      <c r="G68" s="344"/>
      <c r="H68" s="344"/>
      <c r="I68" s="344"/>
      <c r="J68" s="344"/>
      <c r="K68" s="344"/>
      <c r="L68" s="344"/>
      <c r="M68" s="344"/>
      <c r="N68" s="345"/>
      <c r="O68" s="442"/>
      <c r="P68" s="708"/>
      <c r="Q68" s="704"/>
    </row>
    <row r="69" spans="2:17" ht="18" customHeight="1" x14ac:dyDescent="0.15">
      <c r="B69" s="705"/>
      <c r="C69" s="706"/>
      <c r="D69" s="707"/>
      <c r="E69" s="344"/>
      <c r="F69" s="344"/>
      <c r="G69" s="344"/>
      <c r="H69" s="344"/>
      <c r="I69" s="344"/>
      <c r="J69" s="344"/>
      <c r="K69" s="344"/>
      <c r="L69" s="344"/>
      <c r="M69" s="344"/>
      <c r="N69" s="345"/>
      <c r="O69" s="442"/>
      <c r="P69" s="708"/>
      <c r="Q69" s="704"/>
    </row>
    <row r="70" spans="2:17" ht="18" customHeight="1" x14ac:dyDescent="0.15">
      <c r="B70" s="705"/>
      <c r="C70" s="706"/>
      <c r="D70" s="707"/>
      <c r="E70" s="344"/>
      <c r="F70" s="344"/>
      <c r="G70" s="344"/>
      <c r="H70" s="344"/>
      <c r="I70" s="344"/>
      <c r="J70" s="344"/>
      <c r="K70" s="344"/>
      <c r="L70" s="344"/>
      <c r="M70" s="344"/>
      <c r="N70" s="345"/>
      <c r="O70" s="441"/>
      <c r="P70" s="708"/>
      <c r="Q70" s="704"/>
    </row>
    <row r="71" spans="2:17" ht="18" customHeight="1" x14ac:dyDescent="0.15">
      <c r="B71" s="705"/>
      <c r="C71" s="706"/>
      <c r="D71" s="707"/>
      <c r="E71" s="344"/>
      <c r="F71" s="344"/>
      <c r="G71" s="344"/>
      <c r="H71" s="344"/>
      <c r="I71" s="344"/>
      <c r="J71" s="344"/>
      <c r="K71" s="344"/>
      <c r="L71" s="344"/>
      <c r="M71" s="344"/>
      <c r="N71" s="345"/>
      <c r="O71" s="442"/>
      <c r="P71" s="708"/>
      <c r="Q71" s="704"/>
    </row>
    <row r="72" spans="2:17" ht="18" customHeight="1" x14ac:dyDescent="0.15">
      <c r="B72" s="705"/>
      <c r="C72" s="706"/>
      <c r="D72" s="707"/>
      <c r="E72" s="344"/>
      <c r="F72" s="344"/>
      <c r="G72" s="344"/>
      <c r="H72" s="344"/>
      <c r="I72" s="344"/>
      <c r="J72" s="344"/>
      <c r="K72" s="344"/>
      <c r="L72" s="344"/>
      <c r="M72" s="344"/>
      <c r="N72" s="345"/>
      <c r="O72" s="442"/>
      <c r="P72" s="708"/>
      <c r="Q72" s="704"/>
    </row>
    <row r="73" spans="2:17" ht="18" customHeight="1" x14ac:dyDescent="0.15">
      <c r="B73" s="705"/>
      <c r="C73" s="706"/>
      <c r="D73" s="707"/>
      <c r="E73" s="344"/>
      <c r="F73" s="344"/>
      <c r="G73" s="344"/>
      <c r="H73" s="344"/>
      <c r="I73" s="344"/>
      <c r="J73" s="344"/>
      <c r="K73" s="344"/>
      <c r="L73" s="344"/>
      <c r="M73" s="344"/>
      <c r="N73" s="345"/>
      <c r="O73" s="441"/>
      <c r="P73" s="708"/>
      <c r="Q73" s="704"/>
    </row>
    <row r="74" spans="2:17" ht="18" customHeight="1" x14ac:dyDescent="0.15">
      <c r="B74" s="705"/>
      <c r="C74" s="706"/>
      <c r="D74" s="707"/>
      <c r="E74" s="344"/>
      <c r="F74" s="344"/>
      <c r="G74" s="344"/>
      <c r="H74" s="344"/>
      <c r="I74" s="344"/>
      <c r="J74" s="344"/>
      <c r="K74" s="344"/>
      <c r="L74" s="344"/>
      <c r="M74" s="344"/>
      <c r="N74" s="345"/>
      <c r="O74" s="442"/>
      <c r="P74" s="708"/>
      <c r="Q74" s="704"/>
    </row>
  </sheetData>
  <sheetProtection formatRows="0" insertRows="0" deleteRows="0" autoFilter="0"/>
  <mergeCells count="81">
    <mergeCell ref="B4:Q4"/>
    <mergeCell ref="B5:D5"/>
    <mergeCell ref="E5:G5"/>
    <mergeCell ref="H5:M7"/>
    <mergeCell ref="N5:P5"/>
    <mergeCell ref="Q5:Q7"/>
    <mergeCell ref="Q36:Q38"/>
    <mergeCell ref="R5:X7"/>
    <mergeCell ref="B6:B7"/>
    <mergeCell ref="C6:D6"/>
    <mergeCell ref="E6:E7"/>
    <mergeCell ref="F6:F7"/>
    <mergeCell ref="G6:G7"/>
    <mergeCell ref="N6:N7"/>
    <mergeCell ref="O6:O7"/>
    <mergeCell ref="P6:P7"/>
    <mergeCell ref="B34:D34"/>
    <mergeCell ref="B36:B38"/>
    <mergeCell ref="C36:C38"/>
    <mergeCell ref="D36:D38"/>
    <mergeCell ref="P36:P38"/>
    <mergeCell ref="B42:B44"/>
    <mergeCell ref="C42:C44"/>
    <mergeCell ref="D42:D44"/>
    <mergeCell ref="P42:P44"/>
    <mergeCell ref="Q42:Q44"/>
    <mergeCell ref="B39:B41"/>
    <mergeCell ref="C39:C41"/>
    <mergeCell ref="D39:D41"/>
    <mergeCell ref="P39:P41"/>
    <mergeCell ref="Q39:Q41"/>
    <mergeCell ref="B48:B50"/>
    <mergeCell ref="C48:C50"/>
    <mergeCell ref="D48:D50"/>
    <mergeCell ref="P48:P50"/>
    <mergeCell ref="Q48:Q50"/>
    <mergeCell ref="B45:B47"/>
    <mergeCell ref="C45:C47"/>
    <mergeCell ref="D45:D47"/>
    <mergeCell ref="P45:P47"/>
    <mergeCell ref="Q45:Q47"/>
    <mergeCell ref="B54:B56"/>
    <mergeCell ref="C54:C56"/>
    <mergeCell ref="D54:D56"/>
    <mergeCell ref="P54:P56"/>
    <mergeCell ref="Q54:Q56"/>
    <mergeCell ref="B51:B53"/>
    <mergeCell ref="C51:C53"/>
    <mergeCell ref="D51:D53"/>
    <mergeCell ref="P51:P53"/>
    <mergeCell ref="Q51:Q53"/>
    <mergeCell ref="B60:B62"/>
    <mergeCell ref="C60:C62"/>
    <mergeCell ref="D60:D62"/>
    <mergeCell ref="P60:P62"/>
    <mergeCell ref="Q60:Q62"/>
    <mergeCell ref="B57:B59"/>
    <mergeCell ref="C57:C59"/>
    <mergeCell ref="D57:D59"/>
    <mergeCell ref="P57:P59"/>
    <mergeCell ref="Q57:Q59"/>
    <mergeCell ref="B66:B68"/>
    <mergeCell ref="C66:C68"/>
    <mergeCell ref="D66:D68"/>
    <mergeCell ref="P66:P68"/>
    <mergeCell ref="Q66:Q68"/>
    <mergeCell ref="B63:B65"/>
    <mergeCell ref="C63:C65"/>
    <mergeCell ref="D63:D65"/>
    <mergeCell ref="P63:P65"/>
    <mergeCell ref="Q63:Q65"/>
    <mergeCell ref="B72:B74"/>
    <mergeCell ref="C72:C74"/>
    <mergeCell ref="D72:D74"/>
    <mergeCell ref="P72:P74"/>
    <mergeCell ref="Q72:Q74"/>
    <mergeCell ref="B69:B71"/>
    <mergeCell ref="C69:C71"/>
    <mergeCell ref="D69:D71"/>
    <mergeCell ref="P69:P71"/>
    <mergeCell ref="Q69:Q71"/>
  </mergeCells>
  <phoneticPr fontId="3"/>
  <dataValidations count="2">
    <dataValidation imeMode="disabled" allowBlank="1" showInputMessage="1" showErrorMessage="1" sqref="E34:F34 E8:M30" xr:uid="{00000000-0002-0000-0700-000000000000}"/>
    <dataValidation imeMode="off" allowBlank="1" showInputMessage="1" showErrorMessage="1" sqref="C35:D35 C31 C32:D33 C30:D30 B30:B35 H31:M35 E31:F35 B9:D29" xr:uid="{00000000-0002-0000-0700-000001000000}"/>
  </dataValidations>
  <printOptions horizontalCentered="1"/>
  <pageMargins left="0.23622047244094491" right="0.23622047244094491" top="0.94488188976377963" bottom="0.15748031496062992" header="0.31496062992125984" footer="0.31496062992125984"/>
  <pageSetup paperSize="9" scale="65" orientation="portrait"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E153"/>
  <sheetViews>
    <sheetView view="pageBreakPreview" zoomScaleNormal="100" zoomScaleSheetLayoutView="100" workbookViewId="0">
      <selection activeCell="N4" sqref="N4"/>
    </sheetView>
  </sheetViews>
  <sheetFormatPr defaultColWidth="9" defaultRowHeight="18.75" x14ac:dyDescent="0.15"/>
  <cols>
    <col min="1" max="1" width="2.25" style="1" customWidth="1"/>
    <col min="2" max="2" width="4.875" style="1" customWidth="1"/>
    <col min="3" max="3" width="4" style="1" customWidth="1"/>
    <col min="4" max="4" width="4.75" style="1" customWidth="1"/>
    <col min="5" max="5" width="4.625" style="1" customWidth="1"/>
    <col min="6" max="6" width="4.75" style="1" customWidth="1"/>
    <col min="7" max="11" width="4.125" style="1" customWidth="1"/>
    <col min="12" max="12" width="5.625" style="1" customWidth="1"/>
    <col min="13" max="13" width="4.375" style="1" customWidth="1"/>
    <col min="14" max="14" width="5.125" style="1" customWidth="1"/>
    <col min="15" max="15" width="5" style="1" customWidth="1"/>
    <col min="16" max="16" width="6.25" style="1" customWidth="1"/>
    <col min="17" max="17" width="4.5" style="1" customWidth="1"/>
    <col min="18" max="18" width="5.375" style="1" customWidth="1"/>
    <col min="19" max="21" width="3.875" style="1" customWidth="1"/>
    <col min="22" max="22" width="1.875" style="1" customWidth="1"/>
    <col min="23" max="24" width="2.625" style="1" customWidth="1"/>
    <col min="25" max="16384" width="9" style="1"/>
  </cols>
  <sheetData>
    <row r="1" spans="1:28" s="16" customFormat="1" ht="27.75" customHeight="1" x14ac:dyDescent="0.15">
      <c r="A1" s="17" t="s">
        <v>0</v>
      </c>
      <c r="B1" s="51"/>
      <c r="C1" s="51"/>
      <c r="D1" s="51"/>
      <c r="Q1" s="18"/>
      <c r="R1" s="18"/>
    </row>
    <row r="2" spans="1:28" s="16" customFormat="1" ht="27.75" customHeight="1" x14ac:dyDescent="0.15">
      <c r="A2" s="17"/>
      <c r="B2" s="51"/>
      <c r="C2" s="51"/>
      <c r="D2" s="51"/>
      <c r="Q2" s="890" t="s">
        <v>464</v>
      </c>
      <c r="R2" s="890"/>
      <c r="S2" s="890"/>
      <c r="T2" s="890"/>
    </row>
    <row r="3" spans="1:28" s="19" customFormat="1" ht="25.5" customHeight="1" x14ac:dyDescent="0.15">
      <c r="C3" s="517">
        <f>'はじめに（PC）'!$D$3</f>
        <v>0</v>
      </c>
      <c r="D3" s="517"/>
      <c r="E3" s="19" t="s">
        <v>429</v>
      </c>
      <c r="F3" s="20"/>
      <c r="G3" s="20"/>
    </row>
    <row r="4" spans="1:28" s="19" customFormat="1" ht="29.25" customHeight="1" x14ac:dyDescent="0.15">
      <c r="A4" s="53"/>
      <c r="B4" s="53"/>
      <c r="C4" s="53"/>
      <c r="D4" s="53"/>
      <c r="E4" s="53"/>
      <c r="F4" s="20"/>
      <c r="G4" s="20"/>
      <c r="H4" s="20"/>
      <c r="I4" s="20"/>
      <c r="J4" s="20"/>
      <c r="K4" s="20"/>
      <c r="L4" s="20"/>
      <c r="M4" s="20"/>
      <c r="N4" s="20"/>
      <c r="O4" s="20"/>
      <c r="P4" s="20"/>
      <c r="Q4" s="20"/>
    </row>
    <row r="5" spans="1:28" s="16" customFormat="1" ht="24" customHeight="1" x14ac:dyDescent="0.15">
      <c r="A5" s="54"/>
      <c r="B5" s="54"/>
      <c r="C5" s="54"/>
      <c r="D5" s="54"/>
      <c r="P5" s="931" t="str">
        <f>'はじめに（PC）'!D4&amp;""</f>
        <v/>
      </c>
      <c r="Q5" s="931"/>
      <c r="R5" s="931"/>
      <c r="S5" s="931"/>
      <c r="T5" s="931"/>
    </row>
    <row r="6" spans="1:28" s="16" customFormat="1" ht="24" customHeight="1" x14ac:dyDescent="0.15">
      <c r="A6" s="54"/>
      <c r="B6" s="54"/>
      <c r="C6" s="54"/>
      <c r="D6" s="54"/>
      <c r="P6" s="932" t="str">
        <f>'はじめに（PC）'!D5&amp;""</f>
        <v/>
      </c>
      <c r="Q6" s="932"/>
      <c r="R6" s="932"/>
      <c r="S6" s="932"/>
      <c r="T6" s="932"/>
      <c r="X6" s="391" t="s">
        <v>574</v>
      </c>
    </row>
    <row r="7" spans="1:28" s="16" customFormat="1" ht="26.25" customHeight="1" x14ac:dyDescent="0.15">
      <c r="A7" s="54"/>
      <c r="B7" s="54"/>
      <c r="C7" s="54"/>
      <c r="D7" s="54"/>
      <c r="E7" s="55"/>
    </row>
    <row r="8" spans="1:28" s="19" customFormat="1" ht="25.5" customHeight="1" x14ac:dyDescent="0.15">
      <c r="A8" s="56"/>
      <c r="B8" s="52"/>
      <c r="C8" s="52"/>
      <c r="D8" s="52"/>
      <c r="E8" s="52"/>
      <c r="F8" s="20"/>
      <c r="G8" s="20"/>
    </row>
    <row r="9" spans="1:28" s="19" customFormat="1" ht="25.5" customHeight="1" x14ac:dyDescent="0.15">
      <c r="A9" s="56"/>
      <c r="B9" s="427"/>
      <c r="C9" s="427"/>
      <c r="E9" s="428" t="s">
        <v>452</v>
      </c>
      <c r="F9" s="429"/>
      <c r="G9" s="56" t="s">
        <v>580</v>
      </c>
      <c r="I9" s="427"/>
      <c r="J9" s="427"/>
      <c r="K9" s="427"/>
      <c r="L9" s="427"/>
      <c r="M9" s="427"/>
      <c r="N9" s="427"/>
      <c r="O9" s="427"/>
      <c r="P9" s="427"/>
      <c r="Q9" s="427"/>
      <c r="R9" s="427"/>
      <c r="S9" s="427"/>
      <c r="T9" s="57"/>
    </row>
    <row r="10" spans="1:28" s="19" customFormat="1" ht="25.5" customHeight="1" x14ac:dyDescent="0.15">
      <c r="A10" s="56"/>
      <c r="B10" s="52"/>
      <c r="C10" s="52"/>
      <c r="D10" s="52"/>
      <c r="E10" s="52"/>
      <c r="F10" s="20"/>
      <c r="G10" s="20"/>
    </row>
    <row r="11" spans="1:28" s="21" customFormat="1" ht="64.5" customHeight="1" x14ac:dyDescent="0.15">
      <c r="B11" s="520" t="s">
        <v>331</v>
      </c>
      <c r="C11" s="520"/>
      <c r="D11" s="520"/>
      <c r="E11" s="520"/>
      <c r="F11" s="520"/>
      <c r="G11" s="520"/>
      <c r="H11" s="520"/>
      <c r="I11" s="520"/>
      <c r="J11" s="520"/>
      <c r="K11" s="520"/>
      <c r="L11" s="520"/>
      <c r="M11" s="520"/>
      <c r="N11" s="520"/>
      <c r="O11" s="520"/>
      <c r="P11" s="520"/>
      <c r="Q11" s="520"/>
      <c r="R11" s="520"/>
      <c r="S11" s="520"/>
    </row>
    <row r="12" spans="1:28" s="25" customFormat="1" ht="6.75" customHeight="1" x14ac:dyDescent="0.15">
      <c r="A12" s="26"/>
      <c r="B12" s="26"/>
      <c r="C12" s="26"/>
      <c r="D12" s="26"/>
      <c r="E12" s="26"/>
      <c r="F12" s="26"/>
      <c r="G12" s="26"/>
      <c r="H12" s="26"/>
      <c r="I12" s="26"/>
      <c r="J12" s="26"/>
      <c r="K12" s="27"/>
      <c r="L12" s="99"/>
      <c r="M12" s="99"/>
      <c r="N12" s="27"/>
      <c r="O12" s="27"/>
      <c r="P12" s="27"/>
      <c r="Q12" s="27"/>
      <c r="R12" s="27"/>
      <c r="S12" s="27"/>
      <c r="T12" s="27"/>
      <c r="U12" s="27"/>
      <c r="V12" s="27"/>
      <c r="W12" s="14"/>
      <c r="X12" s="14"/>
    </row>
    <row r="13" spans="1:28" ht="21" customHeight="1" x14ac:dyDescent="0.15">
      <c r="A13" s="33"/>
      <c r="B13" s="28"/>
      <c r="C13" s="28"/>
      <c r="D13" s="28"/>
      <c r="E13" s="28"/>
      <c r="F13" s="28"/>
      <c r="N13" s="85"/>
      <c r="Q13" s="85"/>
      <c r="R13" s="85"/>
      <c r="U13" s="85"/>
      <c r="V13" s="100" t="s">
        <v>53</v>
      </c>
      <c r="W13" s="2"/>
      <c r="X13" s="2"/>
      <c r="AA13" s="3"/>
      <c r="AB13" s="4"/>
    </row>
    <row r="14" spans="1:28" s="6" customFormat="1" ht="29.25" customHeight="1" x14ac:dyDescent="0.4">
      <c r="A14" s="809" t="s">
        <v>39</v>
      </c>
      <c r="B14" s="809"/>
      <c r="C14" s="809"/>
      <c r="D14" s="809"/>
      <c r="E14" s="809"/>
      <c r="F14" s="809"/>
      <c r="G14" s="809"/>
      <c r="H14" s="809"/>
      <c r="I14" s="809"/>
      <c r="J14" s="809"/>
      <c r="K14" s="809"/>
      <c r="L14" s="809"/>
      <c r="M14" s="809"/>
      <c r="N14" s="809"/>
      <c r="O14" s="809"/>
      <c r="P14" s="809"/>
      <c r="Q14" s="809"/>
      <c r="R14" s="809"/>
      <c r="S14" s="809"/>
      <c r="T14" s="809"/>
      <c r="U14" s="809"/>
      <c r="V14" s="809"/>
      <c r="W14" s="5"/>
      <c r="X14" s="5"/>
      <c r="Y14" s="5"/>
      <c r="Z14" s="5"/>
      <c r="AA14" s="5"/>
    </row>
    <row r="15" spans="1:28" ht="24" customHeight="1" x14ac:dyDescent="0.15">
      <c r="A15" s="72"/>
      <c r="B15" s="72"/>
      <c r="C15" s="72"/>
      <c r="D15" s="76"/>
      <c r="E15" s="76"/>
      <c r="F15" s="76"/>
      <c r="G15" s="76"/>
      <c r="H15" s="76"/>
      <c r="I15" s="76"/>
      <c r="J15" s="76"/>
      <c r="K15" s="76"/>
      <c r="L15" s="28"/>
      <c r="M15" s="810" t="s">
        <v>33</v>
      </c>
      <c r="N15" s="811"/>
      <c r="O15" s="812" t="str">
        <f>'様式第1-1号'!E5&amp;""</f>
        <v/>
      </c>
      <c r="P15" s="813"/>
      <c r="Q15" s="813"/>
      <c r="R15" s="813"/>
      <c r="S15" s="813"/>
      <c r="T15" s="813"/>
      <c r="U15" s="814"/>
      <c r="V15" s="28"/>
    </row>
    <row r="16" spans="1:28" ht="9" customHeight="1" x14ac:dyDescent="0.15">
      <c r="A16" s="72"/>
      <c r="B16" s="72"/>
      <c r="C16" s="72"/>
      <c r="D16" s="76"/>
      <c r="E16" s="76"/>
      <c r="F16" s="76"/>
      <c r="G16" s="76"/>
      <c r="H16" s="76"/>
      <c r="I16" s="76"/>
      <c r="J16" s="76"/>
      <c r="K16" s="76"/>
      <c r="L16" s="28"/>
      <c r="M16" s="65"/>
      <c r="N16" s="65"/>
      <c r="O16" s="39"/>
      <c r="P16" s="39"/>
      <c r="Q16" s="39"/>
      <c r="R16" s="39"/>
      <c r="S16" s="39"/>
      <c r="T16" s="39"/>
      <c r="U16" s="39"/>
      <c r="V16" s="28"/>
    </row>
    <row r="17" spans="1:24" s="6" customFormat="1" ht="25.5" customHeight="1" x14ac:dyDescent="0.4">
      <c r="A17" s="101"/>
      <c r="B17" s="422" t="s">
        <v>577</v>
      </c>
      <c r="C17" s="929" t="s">
        <v>452</v>
      </c>
      <c r="D17" s="929"/>
      <c r="E17" s="423"/>
      <c r="F17" s="424" t="s">
        <v>578</v>
      </c>
      <c r="G17" s="424"/>
      <c r="H17" s="424"/>
      <c r="I17" s="424"/>
      <c r="J17" s="930" t="s">
        <v>454</v>
      </c>
      <c r="K17" s="930"/>
      <c r="L17" s="930"/>
      <c r="M17" s="930"/>
      <c r="N17" s="425" t="s">
        <v>579</v>
      </c>
      <c r="O17" s="426"/>
      <c r="P17" s="8"/>
      <c r="Q17" s="8"/>
      <c r="R17" s="5"/>
      <c r="S17" s="5"/>
      <c r="T17" s="5"/>
      <c r="U17" s="5"/>
      <c r="V17" s="5"/>
      <c r="W17" s="5"/>
      <c r="X17" s="5"/>
    </row>
    <row r="18" spans="1:24" s="6" customFormat="1" ht="26.25" customHeight="1" x14ac:dyDescent="0.45">
      <c r="B18" s="832" t="s">
        <v>1</v>
      </c>
      <c r="C18" s="666" t="s">
        <v>2</v>
      </c>
      <c r="D18" s="679"/>
      <c r="E18" s="679"/>
      <c r="F18" s="679"/>
      <c r="G18" s="679"/>
      <c r="H18" s="679"/>
      <c r="I18" s="679"/>
      <c r="J18" s="679"/>
      <c r="K18" s="667"/>
      <c r="L18" s="582" t="s">
        <v>3</v>
      </c>
      <c r="M18" s="582"/>
      <c r="N18" s="582"/>
      <c r="O18" s="582"/>
      <c r="P18" s="666" t="s">
        <v>41</v>
      </c>
      <c r="Q18" s="679"/>
      <c r="R18" s="679"/>
      <c r="S18" s="679"/>
      <c r="T18" s="679"/>
      <c r="U18" s="667"/>
      <c r="W18" s="15"/>
    </row>
    <row r="19" spans="1:24" s="6" customFormat="1" ht="35.25" customHeight="1" x14ac:dyDescent="0.4">
      <c r="B19" s="833"/>
      <c r="C19" s="102" t="s">
        <v>104</v>
      </c>
      <c r="D19" s="824" t="s">
        <v>332</v>
      </c>
      <c r="E19" s="824"/>
      <c r="F19" s="824"/>
      <c r="G19" s="824"/>
      <c r="H19" s="824"/>
      <c r="I19" s="824"/>
      <c r="J19" s="824"/>
      <c r="K19" s="825"/>
      <c r="L19" s="841" t="e">
        <f>#REF!</f>
        <v>#REF!</v>
      </c>
      <c r="M19" s="842"/>
      <c r="N19" s="842"/>
      <c r="O19" s="843"/>
      <c r="P19" s="844"/>
      <c r="Q19" s="845"/>
      <c r="R19" s="845"/>
      <c r="S19" s="845"/>
      <c r="T19" s="845"/>
      <c r="U19" s="846"/>
    </row>
    <row r="20" spans="1:24" s="6" customFormat="1" ht="35.25" customHeight="1" x14ac:dyDescent="0.4">
      <c r="B20" s="833"/>
      <c r="C20" s="103" t="s">
        <v>105</v>
      </c>
      <c r="D20" s="826" t="s">
        <v>333</v>
      </c>
      <c r="E20" s="826"/>
      <c r="F20" s="826"/>
      <c r="G20" s="826"/>
      <c r="H20" s="826"/>
      <c r="I20" s="826"/>
      <c r="J20" s="826"/>
      <c r="K20" s="827"/>
      <c r="L20" s="815" t="e">
        <f>#REF!</f>
        <v>#REF!</v>
      </c>
      <c r="M20" s="816"/>
      <c r="N20" s="816"/>
      <c r="O20" s="817"/>
      <c r="P20" s="821"/>
      <c r="Q20" s="822"/>
      <c r="R20" s="822"/>
      <c r="S20" s="822"/>
      <c r="T20" s="822"/>
      <c r="U20" s="823"/>
    </row>
    <row r="21" spans="1:24" s="6" customFormat="1" ht="26.25" customHeight="1" x14ac:dyDescent="0.4">
      <c r="B21" s="833"/>
      <c r="C21" s="103" t="s">
        <v>106</v>
      </c>
      <c r="D21" s="826" t="s">
        <v>171</v>
      </c>
      <c r="E21" s="826"/>
      <c r="F21" s="826"/>
      <c r="G21" s="826"/>
      <c r="H21" s="826"/>
      <c r="I21" s="826"/>
      <c r="J21" s="826"/>
      <c r="K21" s="827"/>
      <c r="L21" s="815" t="e">
        <f>#REF!</f>
        <v>#REF!</v>
      </c>
      <c r="M21" s="816"/>
      <c r="N21" s="816"/>
      <c r="O21" s="817"/>
      <c r="P21" s="821"/>
      <c r="Q21" s="822"/>
      <c r="R21" s="822"/>
      <c r="S21" s="822"/>
      <c r="T21" s="822"/>
      <c r="U21" s="823"/>
    </row>
    <row r="22" spans="1:24" s="6" customFormat="1" ht="26.25" customHeight="1" x14ac:dyDescent="0.4">
      <c r="B22" s="833"/>
      <c r="C22" s="103" t="s">
        <v>344</v>
      </c>
      <c r="D22" s="826" t="s">
        <v>197</v>
      </c>
      <c r="E22" s="826"/>
      <c r="F22" s="826"/>
      <c r="G22" s="826"/>
      <c r="H22" s="826"/>
      <c r="I22" s="826"/>
      <c r="J22" s="826"/>
      <c r="K22" s="827"/>
      <c r="L22" s="815" t="e">
        <f>#REF!</f>
        <v>#REF!</v>
      </c>
      <c r="M22" s="816"/>
      <c r="N22" s="816"/>
      <c r="O22" s="817"/>
      <c r="P22" s="821"/>
      <c r="Q22" s="822"/>
      <c r="R22" s="822"/>
      <c r="S22" s="822"/>
      <c r="T22" s="822"/>
      <c r="U22" s="823"/>
    </row>
    <row r="23" spans="1:24" s="6" customFormat="1" ht="26.25" customHeight="1" thickBot="1" x14ac:dyDescent="0.45">
      <c r="B23" s="833"/>
      <c r="C23" s="104" t="s">
        <v>345</v>
      </c>
      <c r="D23" s="826" t="s">
        <v>5</v>
      </c>
      <c r="E23" s="826"/>
      <c r="F23" s="826"/>
      <c r="G23" s="826"/>
      <c r="H23" s="826"/>
      <c r="I23" s="826"/>
      <c r="J23" s="826"/>
      <c r="K23" s="827"/>
      <c r="L23" s="854" t="e">
        <f>SUM(#REF!,#REF!)</f>
        <v>#REF!</v>
      </c>
      <c r="M23" s="855"/>
      <c r="N23" s="855"/>
      <c r="O23" s="856"/>
      <c r="P23" s="847"/>
      <c r="Q23" s="848"/>
      <c r="R23" s="848"/>
      <c r="S23" s="848"/>
      <c r="T23" s="848"/>
      <c r="U23" s="849"/>
    </row>
    <row r="24" spans="1:24" s="6" customFormat="1" ht="26.25" customHeight="1" thickTop="1" x14ac:dyDescent="0.4">
      <c r="B24" s="834"/>
      <c r="C24" s="835" t="s">
        <v>9</v>
      </c>
      <c r="D24" s="836"/>
      <c r="E24" s="836"/>
      <c r="F24" s="836"/>
      <c r="G24" s="836"/>
      <c r="H24" s="836"/>
      <c r="I24" s="836"/>
      <c r="J24" s="836"/>
      <c r="K24" s="837"/>
      <c r="L24" s="857" t="e">
        <f>SUM(L19:O23)</f>
        <v>#REF!</v>
      </c>
      <c r="M24" s="857"/>
      <c r="N24" s="857"/>
      <c r="O24" s="857"/>
      <c r="P24" s="850"/>
      <c r="Q24" s="851"/>
      <c r="R24" s="851"/>
      <c r="S24" s="851"/>
      <c r="T24" s="851"/>
      <c r="U24" s="852"/>
    </row>
    <row r="25" spans="1:24" s="6" customFormat="1" ht="16.5" customHeight="1" x14ac:dyDescent="0.4">
      <c r="B25" s="84"/>
      <c r="C25" s="9"/>
      <c r="D25" s="9"/>
      <c r="E25" s="9"/>
      <c r="F25" s="9"/>
      <c r="G25" s="9"/>
      <c r="H25" s="9"/>
      <c r="I25" s="9"/>
      <c r="J25" s="9"/>
      <c r="K25" s="9"/>
      <c r="L25" s="123"/>
      <c r="M25" s="123"/>
      <c r="N25" s="123"/>
      <c r="O25" s="123"/>
      <c r="P25" s="9"/>
      <c r="Q25" s="9"/>
      <c r="R25" s="9"/>
      <c r="S25" s="9"/>
      <c r="T25" s="9"/>
      <c r="U25" s="9"/>
      <c r="V25" s="9"/>
      <c r="W25" s="9"/>
      <c r="X25" s="9"/>
    </row>
    <row r="26" spans="1:24" s="6" customFormat="1" ht="28.5" customHeight="1" x14ac:dyDescent="0.4">
      <c r="B26" s="832" t="s">
        <v>152</v>
      </c>
      <c r="C26" s="666" t="s">
        <v>2</v>
      </c>
      <c r="D26" s="679"/>
      <c r="E26" s="679"/>
      <c r="F26" s="679"/>
      <c r="G26" s="679"/>
      <c r="H26" s="679"/>
      <c r="I26" s="679"/>
      <c r="J26" s="679"/>
      <c r="K26" s="667"/>
      <c r="L26" s="853" t="s">
        <v>3</v>
      </c>
      <c r="M26" s="853"/>
      <c r="N26" s="853"/>
      <c r="O26" s="853"/>
      <c r="P26" s="666" t="s">
        <v>41</v>
      </c>
      <c r="Q26" s="679"/>
      <c r="R26" s="679"/>
      <c r="S26" s="679"/>
      <c r="T26" s="679"/>
      <c r="U26" s="667"/>
    </row>
    <row r="27" spans="1:24" s="6" customFormat="1" ht="37.5" customHeight="1" x14ac:dyDescent="0.45">
      <c r="B27" s="833"/>
      <c r="C27" s="119" t="s">
        <v>4</v>
      </c>
      <c r="D27" s="858" t="s">
        <v>195</v>
      </c>
      <c r="E27" s="858"/>
      <c r="F27" s="858"/>
      <c r="G27" s="858"/>
      <c r="H27" s="858"/>
      <c r="I27" s="858"/>
      <c r="J27" s="858"/>
      <c r="K27" s="859"/>
      <c r="L27" s="841" t="e">
        <f>SUM(L28:O31)</f>
        <v>#REF!</v>
      </c>
      <c r="M27" s="842"/>
      <c r="N27" s="842"/>
      <c r="O27" s="843"/>
      <c r="P27" s="844"/>
      <c r="Q27" s="845"/>
      <c r="R27" s="845"/>
      <c r="S27" s="845"/>
      <c r="T27" s="845"/>
      <c r="U27" s="846"/>
      <c r="W27" s="15"/>
    </row>
    <row r="28" spans="1:24" s="6" customFormat="1" ht="26.25" customHeight="1" x14ac:dyDescent="0.4">
      <c r="B28" s="833"/>
      <c r="C28" s="105"/>
      <c r="D28" s="830" t="s">
        <v>10</v>
      </c>
      <c r="E28" s="830"/>
      <c r="F28" s="830"/>
      <c r="G28" s="830"/>
      <c r="H28" s="830"/>
      <c r="I28" s="830"/>
      <c r="J28" s="830"/>
      <c r="K28" s="831"/>
      <c r="L28" s="815" t="e">
        <f>#REF!</f>
        <v>#REF!</v>
      </c>
      <c r="M28" s="816"/>
      <c r="N28" s="816"/>
      <c r="O28" s="817"/>
      <c r="P28" s="821"/>
      <c r="Q28" s="822"/>
      <c r="R28" s="822"/>
      <c r="S28" s="822"/>
      <c r="T28" s="822"/>
      <c r="U28" s="823"/>
    </row>
    <row r="29" spans="1:24" s="6" customFormat="1" ht="26.25" customHeight="1" x14ac:dyDescent="0.4">
      <c r="B29" s="833"/>
      <c r="C29" s="105"/>
      <c r="D29" s="830" t="s">
        <v>11</v>
      </c>
      <c r="E29" s="830"/>
      <c r="F29" s="830"/>
      <c r="G29" s="830"/>
      <c r="H29" s="830"/>
      <c r="I29" s="830"/>
      <c r="J29" s="830"/>
      <c r="K29" s="831"/>
      <c r="L29" s="815" t="e">
        <f>#REF!</f>
        <v>#REF!</v>
      </c>
      <c r="M29" s="816"/>
      <c r="N29" s="816"/>
      <c r="O29" s="817"/>
      <c r="P29" s="821"/>
      <c r="Q29" s="822"/>
      <c r="R29" s="822"/>
      <c r="S29" s="822"/>
      <c r="T29" s="822"/>
      <c r="U29" s="823"/>
    </row>
    <row r="30" spans="1:24" s="6" customFormat="1" ht="26.25" customHeight="1" x14ac:dyDescent="0.4">
      <c r="B30" s="833"/>
      <c r="C30" s="105"/>
      <c r="D30" s="830" t="s">
        <v>12</v>
      </c>
      <c r="E30" s="830"/>
      <c r="F30" s="830"/>
      <c r="G30" s="830"/>
      <c r="H30" s="830"/>
      <c r="I30" s="830"/>
      <c r="J30" s="830"/>
      <c r="K30" s="831"/>
      <c r="L30" s="815" t="e">
        <f>#REF!</f>
        <v>#REF!</v>
      </c>
      <c r="M30" s="816"/>
      <c r="N30" s="816"/>
      <c r="O30" s="817"/>
      <c r="P30" s="821"/>
      <c r="Q30" s="822"/>
      <c r="R30" s="822"/>
      <c r="S30" s="822"/>
      <c r="T30" s="822"/>
      <c r="U30" s="823"/>
    </row>
    <row r="31" spans="1:24" s="6" customFormat="1" ht="26.25" customHeight="1" x14ac:dyDescent="0.4">
      <c r="B31" s="833"/>
      <c r="C31" s="106"/>
      <c r="D31" s="830" t="s">
        <v>13</v>
      </c>
      <c r="E31" s="830"/>
      <c r="F31" s="830"/>
      <c r="G31" s="830"/>
      <c r="H31" s="830"/>
      <c r="I31" s="830"/>
      <c r="J31" s="830"/>
      <c r="K31" s="831"/>
      <c r="L31" s="815" t="e">
        <f>#REF!</f>
        <v>#REF!</v>
      </c>
      <c r="M31" s="816"/>
      <c r="N31" s="816"/>
      <c r="O31" s="817"/>
      <c r="P31" s="821"/>
      <c r="Q31" s="822"/>
      <c r="R31" s="822"/>
      <c r="S31" s="822"/>
      <c r="T31" s="822"/>
      <c r="U31" s="823"/>
    </row>
    <row r="32" spans="1:24" s="6" customFormat="1" ht="29.25" customHeight="1" x14ac:dyDescent="0.4">
      <c r="B32" s="833"/>
      <c r="C32" s="104" t="s">
        <v>6</v>
      </c>
      <c r="D32" s="828" t="s">
        <v>196</v>
      </c>
      <c r="E32" s="828"/>
      <c r="F32" s="828"/>
      <c r="G32" s="828"/>
      <c r="H32" s="828"/>
      <c r="I32" s="828"/>
      <c r="J32" s="828"/>
      <c r="K32" s="829"/>
      <c r="L32" s="815" t="e">
        <f>SUM(L33:O36)</f>
        <v>#REF!</v>
      </c>
      <c r="M32" s="816"/>
      <c r="N32" s="816"/>
      <c r="O32" s="817"/>
      <c r="P32" s="821"/>
      <c r="Q32" s="822"/>
      <c r="R32" s="822"/>
      <c r="S32" s="822"/>
      <c r="T32" s="822"/>
      <c r="U32" s="823"/>
    </row>
    <row r="33" spans="1:24" s="6" customFormat="1" ht="26.25" customHeight="1" x14ac:dyDescent="0.4">
      <c r="B33" s="833"/>
      <c r="C33" s="105"/>
      <c r="D33" s="830" t="s">
        <v>10</v>
      </c>
      <c r="E33" s="830"/>
      <c r="F33" s="830"/>
      <c r="G33" s="830"/>
      <c r="H33" s="830"/>
      <c r="I33" s="830"/>
      <c r="J33" s="830"/>
      <c r="K33" s="831"/>
      <c r="L33" s="815" t="e">
        <f>#REF!</f>
        <v>#REF!</v>
      </c>
      <c r="M33" s="816"/>
      <c r="N33" s="816"/>
      <c r="O33" s="817"/>
      <c r="P33" s="821"/>
      <c r="Q33" s="822"/>
      <c r="R33" s="822"/>
      <c r="S33" s="822"/>
      <c r="T33" s="822"/>
      <c r="U33" s="823"/>
    </row>
    <row r="34" spans="1:24" s="6" customFormat="1" ht="26.25" customHeight="1" x14ac:dyDescent="0.4">
      <c r="B34" s="833"/>
      <c r="C34" s="105"/>
      <c r="D34" s="830" t="s">
        <v>11</v>
      </c>
      <c r="E34" s="830"/>
      <c r="F34" s="830"/>
      <c r="G34" s="830"/>
      <c r="H34" s="830"/>
      <c r="I34" s="830"/>
      <c r="J34" s="830"/>
      <c r="K34" s="831"/>
      <c r="L34" s="815" t="e">
        <f>#REF!</f>
        <v>#REF!</v>
      </c>
      <c r="M34" s="816"/>
      <c r="N34" s="816"/>
      <c r="O34" s="817"/>
      <c r="P34" s="821"/>
      <c r="Q34" s="822"/>
      <c r="R34" s="822"/>
      <c r="S34" s="822"/>
      <c r="T34" s="822"/>
      <c r="U34" s="823"/>
    </row>
    <row r="35" spans="1:24" s="6" customFormat="1" ht="26.25" customHeight="1" x14ac:dyDescent="0.4">
      <c r="B35" s="833"/>
      <c r="C35" s="105"/>
      <c r="D35" s="830" t="s">
        <v>12</v>
      </c>
      <c r="E35" s="830"/>
      <c r="F35" s="830"/>
      <c r="G35" s="830"/>
      <c r="H35" s="830"/>
      <c r="I35" s="830"/>
      <c r="J35" s="830"/>
      <c r="K35" s="831"/>
      <c r="L35" s="815" t="e">
        <f>#REF!</f>
        <v>#REF!</v>
      </c>
      <c r="M35" s="816"/>
      <c r="N35" s="816"/>
      <c r="O35" s="817"/>
      <c r="P35" s="821"/>
      <c r="Q35" s="822"/>
      <c r="R35" s="822"/>
      <c r="S35" s="822"/>
      <c r="T35" s="822"/>
      <c r="U35" s="823"/>
    </row>
    <row r="36" spans="1:24" s="6" customFormat="1" ht="26.25" customHeight="1" x14ac:dyDescent="0.4">
      <c r="B36" s="833"/>
      <c r="C36" s="106"/>
      <c r="D36" s="830" t="s">
        <v>13</v>
      </c>
      <c r="E36" s="830"/>
      <c r="F36" s="830"/>
      <c r="G36" s="830"/>
      <c r="H36" s="830"/>
      <c r="I36" s="830"/>
      <c r="J36" s="830"/>
      <c r="K36" s="831"/>
      <c r="L36" s="815" t="e">
        <f>#REF!</f>
        <v>#REF!</v>
      </c>
      <c r="M36" s="816"/>
      <c r="N36" s="816"/>
      <c r="O36" s="817"/>
      <c r="P36" s="821"/>
      <c r="Q36" s="822"/>
      <c r="R36" s="822"/>
      <c r="S36" s="822"/>
      <c r="T36" s="822"/>
      <c r="U36" s="823"/>
    </row>
    <row r="37" spans="1:24" s="6" customFormat="1" ht="25.5" customHeight="1" x14ac:dyDescent="0.4">
      <c r="B37" s="833"/>
      <c r="C37" s="103" t="s">
        <v>8</v>
      </c>
      <c r="D37" s="830" t="s">
        <v>7</v>
      </c>
      <c r="E37" s="830"/>
      <c r="F37" s="830"/>
      <c r="G37" s="830"/>
      <c r="H37" s="830"/>
      <c r="I37" s="830"/>
      <c r="J37" s="830"/>
      <c r="K37" s="831"/>
      <c r="L37" s="815" t="e">
        <f>SUM(#REF!,#REF!)</f>
        <v>#REF!</v>
      </c>
      <c r="M37" s="816"/>
      <c r="N37" s="816"/>
      <c r="O37" s="817"/>
      <c r="P37" s="821"/>
      <c r="Q37" s="822"/>
      <c r="R37" s="822"/>
      <c r="S37" s="822"/>
      <c r="T37" s="822"/>
      <c r="U37" s="823"/>
    </row>
    <row r="38" spans="1:24" s="6" customFormat="1" ht="38.25" customHeight="1" x14ac:dyDescent="0.4">
      <c r="B38" s="833"/>
      <c r="C38" s="103" t="s">
        <v>316</v>
      </c>
      <c r="D38" s="830" t="s">
        <v>334</v>
      </c>
      <c r="E38" s="830"/>
      <c r="F38" s="830"/>
      <c r="G38" s="830"/>
      <c r="H38" s="830"/>
      <c r="I38" s="830"/>
      <c r="J38" s="830"/>
      <c r="K38" s="831"/>
      <c r="L38" s="815" t="e">
        <f>#REF!</f>
        <v>#REF!</v>
      </c>
      <c r="M38" s="816"/>
      <c r="N38" s="816"/>
      <c r="O38" s="817"/>
      <c r="P38" s="818" t="s">
        <v>436</v>
      </c>
      <c r="Q38" s="819"/>
      <c r="R38" s="819"/>
      <c r="S38" s="819"/>
      <c r="T38" s="819"/>
      <c r="U38" s="820"/>
      <c r="V38" s="10"/>
      <c r="W38" s="10"/>
      <c r="X38" s="421" t="s">
        <v>575</v>
      </c>
    </row>
    <row r="39" spans="1:24" s="6" customFormat="1" ht="35.25" customHeight="1" thickBot="1" x14ac:dyDescent="0.45">
      <c r="B39" s="833"/>
      <c r="C39" s="103" t="s">
        <v>317</v>
      </c>
      <c r="D39" s="830" t="s">
        <v>335</v>
      </c>
      <c r="E39" s="830"/>
      <c r="F39" s="830"/>
      <c r="G39" s="830"/>
      <c r="H39" s="830"/>
      <c r="I39" s="830"/>
      <c r="J39" s="830"/>
      <c r="K39" s="831"/>
      <c r="L39" s="815" t="e">
        <f>#REF!</f>
        <v>#REF!</v>
      </c>
      <c r="M39" s="816"/>
      <c r="N39" s="816"/>
      <c r="O39" s="817"/>
      <c r="P39" s="818" t="s">
        <v>436</v>
      </c>
      <c r="Q39" s="819"/>
      <c r="R39" s="819"/>
      <c r="S39" s="819"/>
      <c r="T39" s="819"/>
      <c r="U39" s="820"/>
      <c r="V39" s="9"/>
      <c r="W39" s="9"/>
      <c r="X39" s="421" t="s">
        <v>576</v>
      </c>
    </row>
    <row r="40" spans="1:24" s="6" customFormat="1" ht="27" customHeight="1" thickTop="1" x14ac:dyDescent="0.4">
      <c r="B40" s="834"/>
      <c r="C40" s="838" t="s">
        <v>9</v>
      </c>
      <c r="D40" s="839"/>
      <c r="E40" s="839"/>
      <c r="F40" s="839"/>
      <c r="G40" s="839"/>
      <c r="H40" s="839"/>
      <c r="I40" s="839"/>
      <c r="J40" s="839"/>
      <c r="K40" s="840"/>
      <c r="L40" s="857" t="e">
        <f>SUM(L27,L32,L37:O39)</f>
        <v>#REF!</v>
      </c>
      <c r="M40" s="857"/>
      <c r="N40" s="857"/>
      <c r="O40" s="857"/>
      <c r="P40" s="850"/>
      <c r="Q40" s="851"/>
      <c r="R40" s="851"/>
      <c r="S40" s="851"/>
      <c r="T40" s="851"/>
      <c r="U40" s="852"/>
      <c r="V40" s="10"/>
      <c r="W40" s="10"/>
      <c r="X40" s="10"/>
    </row>
    <row r="41" spans="1:24" s="6" customFormat="1" ht="9" customHeight="1" x14ac:dyDescent="0.4">
      <c r="A41" s="80"/>
      <c r="B41" s="80"/>
      <c r="C41" s="65"/>
      <c r="D41" s="9"/>
      <c r="E41" s="9"/>
      <c r="F41" s="9"/>
      <c r="G41" s="9"/>
      <c r="H41" s="9"/>
      <c r="I41" s="9"/>
      <c r="J41" s="107"/>
      <c r="K41" s="107"/>
      <c r="L41" s="107"/>
      <c r="M41" s="107"/>
      <c r="N41" s="107"/>
      <c r="O41" s="107"/>
      <c r="P41" s="108"/>
      <c r="Q41" s="108"/>
      <c r="R41" s="108"/>
      <c r="S41" s="9"/>
      <c r="T41" s="9"/>
      <c r="U41" s="9"/>
      <c r="V41" s="9"/>
      <c r="W41" s="9"/>
      <c r="X41" s="9"/>
    </row>
    <row r="42" spans="1:24" ht="24.75" customHeight="1" x14ac:dyDescent="0.15">
      <c r="A42" s="109" t="s">
        <v>51</v>
      </c>
      <c r="B42" s="109"/>
      <c r="C42" s="109"/>
      <c r="D42" s="109"/>
      <c r="E42" s="109"/>
      <c r="F42" s="109"/>
      <c r="G42" s="109"/>
      <c r="H42" s="109"/>
      <c r="I42" s="109"/>
      <c r="J42" s="109"/>
      <c r="K42" s="109"/>
      <c r="L42" s="109"/>
      <c r="M42" s="109"/>
      <c r="N42" s="109"/>
      <c r="O42" s="109"/>
      <c r="P42" s="109"/>
      <c r="Q42" s="109"/>
      <c r="R42" s="109"/>
      <c r="S42" s="109"/>
      <c r="T42" s="109"/>
      <c r="U42" s="109"/>
      <c r="V42" s="109"/>
    </row>
    <row r="43" spans="1:24" ht="24" customHeight="1" x14ac:dyDescent="0.15">
      <c r="A43" s="109"/>
      <c r="B43" s="83" t="s">
        <v>50</v>
      </c>
      <c r="C43" s="109"/>
      <c r="D43" s="109"/>
      <c r="E43" s="109"/>
      <c r="F43" s="109"/>
      <c r="G43" s="109"/>
      <c r="H43" s="109"/>
      <c r="I43" s="109"/>
      <c r="J43" s="109"/>
      <c r="K43" s="109"/>
      <c r="L43" s="109"/>
      <c r="M43" s="109"/>
      <c r="N43" s="109"/>
      <c r="O43" s="109"/>
      <c r="P43" s="109"/>
      <c r="Q43" s="109"/>
      <c r="R43" s="109"/>
      <c r="S43" s="109"/>
      <c r="T43" s="109"/>
      <c r="U43" s="109"/>
      <c r="V43" s="109"/>
    </row>
    <row r="44" spans="1:24" s="117" customFormat="1" ht="24" customHeight="1" x14ac:dyDescent="0.15">
      <c r="A44" s="116"/>
      <c r="B44" s="721" t="s">
        <v>49</v>
      </c>
      <c r="C44" s="722"/>
      <c r="D44" s="722"/>
      <c r="E44" s="723"/>
      <c r="F44" s="947" t="s">
        <v>454</v>
      </c>
      <c r="G44" s="948"/>
      <c r="H44" s="948"/>
      <c r="I44" s="948"/>
      <c r="J44" s="948"/>
      <c r="K44" s="949"/>
      <c r="L44" s="116"/>
      <c r="M44" s="184"/>
      <c r="N44" s="295"/>
      <c r="O44" s="295"/>
      <c r="P44" s="295"/>
      <c r="Q44" s="295"/>
      <c r="R44" s="295"/>
      <c r="S44" s="295"/>
      <c r="T44" s="295"/>
      <c r="U44" s="295"/>
    </row>
    <row r="45" spans="1:24" s="42" customFormat="1" ht="30.75" customHeight="1" x14ac:dyDescent="0.45">
      <c r="A45" s="118" t="s">
        <v>269</v>
      </c>
      <c r="B45" s="110"/>
      <c r="C45" s="110"/>
      <c r="D45" s="111"/>
      <c r="E45" s="111"/>
      <c r="F45" s="112"/>
      <c r="G45" s="111"/>
      <c r="H45" s="111"/>
      <c r="I45" s="111"/>
      <c r="J45" s="111"/>
      <c r="K45" s="111"/>
      <c r="L45" s="111"/>
      <c r="M45" s="295"/>
      <c r="N45" s="295"/>
      <c r="O45" s="295"/>
      <c r="P45" s="295"/>
      <c r="Q45" s="295"/>
      <c r="R45" s="295"/>
      <c r="S45" s="295"/>
      <c r="T45" s="295"/>
      <c r="U45" s="295"/>
    </row>
    <row r="46" spans="1:24" s="25" customFormat="1" ht="24" customHeight="1" x14ac:dyDescent="0.15">
      <c r="A46" s="88" t="s">
        <v>138</v>
      </c>
      <c r="B46" s="113" t="s">
        <v>52</v>
      </c>
      <c r="C46" s="114"/>
      <c r="D46" s="114"/>
      <c r="E46" s="114"/>
      <c r="F46" s="24"/>
      <c r="G46" s="24"/>
      <c r="H46" s="24"/>
      <c r="I46" s="24"/>
      <c r="J46" s="24"/>
      <c r="K46" s="24"/>
      <c r="L46" s="65"/>
      <c r="M46" s="9"/>
      <c r="N46" s="65"/>
      <c r="O46" s="65"/>
      <c r="P46" s="65"/>
      <c r="Q46" s="65"/>
      <c r="R46" s="65"/>
      <c r="S46" s="65"/>
      <c r="T46" s="65"/>
      <c r="U46" s="65"/>
      <c r="V46" s="9"/>
    </row>
    <row r="47" spans="1:24" ht="23.25" customHeight="1" x14ac:dyDescent="0.15">
      <c r="A47" s="25"/>
      <c r="B47" s="666" t="s">
        <v>307</v>
      </c>
      <c r="C47" s="679"/>
      <c r="D47" s="679"/>
      <c r="E47" s="667"/>
      <c r="F47" s="666" t="s">
        <v>308</v>
      </c>
      <c r="G47" s="679"/>
      <c r="H47" s="679"/>
      <c r="I47" s="679"/>
      <c r="J47" s="679"/>
      <c r="K47" s="171"/>
      <c r="L47" s="9"/>
      <c r="M47" s="9"/>
      <c r="N47" s="9"/>
      <c r="O47" s="9"/>
      <c r="P47" s="9"/>
    </row>
    <row r="48" spans="1:24" ht="23.25" customHeight="1" x14ac:dyDescent="0.15">
      <c r="A48" s="25"/>
      <c r="B48" s="711"/>
      <c r="C48" s="688"/>
      <c r="D48" s="688"/>
      <c r="E48" s="689"/>
      <c r="F48" s="711"/>
      <c r="G48" s="688"/>
      <c r="H48" s="688"/>
      <c r="I48" s="688"/>
      <c r="J48" s="688"/>
      <c r="K48" s="172"/>
      <c r="L48" s="38"/>
      <c r="M48" s="38"/>
      <c r="N48" s="38"/>
      <c r="O48" s="38"/>
      <c r="P48" s="38"/>
    </row>
    <row r="49" spans="1:23" s="11" customFormat="1" ht="29.25" customHeight="1" x14ac:dyDescent="0.45">
      <c r="A49" s="862" t="s">
        <v>139</v>
      </c>
      <c r="B49" s="862"/>
      <c r="C49" s="862"/>
      <c r="D49" s="862"/>
      <c r="E49" s="862"/>
      <c r="F49" s="862"/>
      <c r="G49" s="862"/>
      <c r="H49" s="862"/>
      <c r="I49" s="862"/>
      <c r="J49" s="862"/>
      <c r="K49" s="862"/>
      <c r="L49" s="862"/>
      <c r="M49" s="862"/>
      <c r="N49" s="862"/>
      <c r="O49" s="862"/>
      <c r="P49" s="862"/>
      <c r="Q49" s="862"/>
      <c r="R49" s="862"/>
      <c r="S49" s="862"/>
      <c r="T49" s="862"/>
      <c r="U49" s="862"/>
      <c r="V49" s="862"/>
    </row>
    <row r="50" spans="1:23" s="45" customFormat="1" ht="16.5" customHeight="1" x14ac:dyDescent="0.15">
      <c r="B50" s="86" t="s">
        <v>54</v>
      </c>
      <c r="C50" s="86"/>
      <c r="D50" s="86"/>
      <c r="E50" s="86"/>
      <c r="F50" s="86"/>
      <c r="G50" s="86"/>
      <c r="H50" s="86"/>
      <c r="I50" s="86"/>
      <c r="J50" s="86"/>
      <c r="K50" s="86"/>
      <c r="L50" s="86"/>
      <c r="M50" s="86"/>
      <c r="N50" s="86"/>
      <c r="O50" s="86"/>
      <c r="P50" s="86"/>
      <c r="Q50" s="86"/>
      <c r="R50" s="86"/>
      <c r="S50" s="86"/>
      <c r="T50" s="86"/>
      <c r="U50" s="86"/>
    </row>
    <row r="51" spans="1:23" s="45" customFormat="1" ht="30" customHeight="1" x14ac:dyDescent="0.15">
      <c r="B51" s="592" t="s">
        <v>55</v>
      </c>
      <c r="C51" s="592"/>
      <c r="D51" s="592"/>
      <c r="E51" s="592"/>
      <c r="F51" s="592"/>
      <c r="G51" s="592"/>
      <c r="H51" s="592"/>
      <c r="I51" s="592"/>
      <c r="J51" s="592"/>
      <c r="K51" s="592"/>
      <c r="L51" s="592"/>
      <c r="M51" s="592"/>
      <c r="N51" s="592"/>
      <c r="O51" s="592"/>
      <c r="P51" s="592"/>
      <c r="Q51" s="592"/>
      <c r="R51" s="592"/>
      <c r="S51" s="592"/>
      <c r="T51" s="592"/>
      <c r="U51" s="592"/>
      <c r="V51" s="115"/>
    </row>
    <row r="52" spans="1:23" s="45" customFormat="1" ht="33.75" customHeight="1" x14ac:dyDescent="0.15">
      <c r="B52" s="592" t="s">
        <v>465</v>
      </c>
      <c r="C52" s="592"/>
      <c r="D52" s="592"/>
      <c r="E52" s="592"/>
      <c r="F52" s="592"/>
      <c r="G52" s="592"/>
      <c r="H52" s="592"/>
      <c r="I52" s="592"/>
      <c r="J52" s="592"/>
      <c r="K52" s="592"/>
      <c r="L52" s="592"/>
      <c r="M52" s="592"/>
      <c r="N52" s="592"/>
      <c r="O52" s="592"/>
      <c r="P52" s="592"/>
      <c r="Q52" s="592"/>
      <c r="R52" s="592"/>
      <c r="S52" s="592"/>
      <c r="T52" s="592"/>
      <c r="U52" s="592"/>
      <c r="V52" s="592"/>
    </row>
    <row r="53" spans="1:23" s="11" customFormat="1" ht="24" customHeight="1" x14ac:dyDescent="0.45">
      <c r="A53" s="7" t="s">
        <v>95</v>
      </c>
      <c r="B53" s="67"/>
      <c r="C53" s="67"/>
      <c r="D53" s="67"/>
      <c r="E53" s="67"/>
      <c r="F53" s="67"/>
      <c r="G53" s="67"/>
      <c r="H53" s="67"/>
      <c r="I53" s="67"/>
      <c r="J53" s="67"/>
      <c r="K53" s="67"/>
      <c r="L53" s="67"/>
      <c r="M53" s="67"/>
      <c r="N53" s="67"/>
      <c r="O53" s="67"/>
      <c r="P53" s="67"/>
      <c r="Q53" s="67"/>
      <c r="R53" s="67"/>
      <c r="S53" s="67"/>
    </row>
    <row r="54" spans="1:23" s="45" customFormat="1" ht="16.5" customHeight="1" x14ac:dyDescent="0.15">
      <c r="B54" s="86" t="s">
        <v>43</v>
      </c>
      <c r="C54" s="86"/>
      <c r="D54" s="86"/>
      <c r="E54" s="86"/>
      <c r="F54" s="86"/>
      <c r="G54" s="86"/>
      <c r="H54" s="86"/>
      <c r="I54" s="86"/>
      <c r="J54" s="86"/>
      <c r="K54" s="86"/>
      <c r="L54" s="86"/>
      <c r="M54" s="86"/>
      <c r="N54" s="86"/>
      <c r="O54" s="86"/>
      <c r="P54" s="86"/>
      <c r="Q54" s="86"/>
      <c r="R54" s="86"/>
      <c r="S54" s="86"/>
      <c r="T54" s="86"/>
      <c r="U54" s="86"/>
    </row>
    <row r="55" spans="1:23" s="5" customFormat="1" ht="36.75" customHeight="1" x14ac:dyDescent="0.15">
      <c r="A55" s="9"/>
      <c r="B55" s="666" t="s">
        <v>459</v>
      </c>
      <c r="C55" s="679"/>
      <c r="D55" s="679"/>
      <c r="E55" s="667"/>
      <c r="F55" s="666" t="s">
        <v>14</v>
      </c>
      <c r="G55" s="679"/>
      <c r="H55" s="679"/>
      <c r="I55" s="679"/>
      <c r="J55" s="679"/>
      <c r="K55" s="679"/>
      <c r="L55" s="679"/>
      <c r="M55" s="667"/>
      <c r="N55" s="47" t="s">
        <v>35</v>
      </c>
      <c r="O55" s="121" t="s">
        <v>42</v>
      </c>
      <c r="P55" s="544" t="s">
        <v>70</v>
      </c>
      <c r="Q55" s="770"/>
      <c r="R55" s="770"/>
      <c r="S55" s="770"/>
      <c r="T55" s="770"/>
      <c r="U55" s="545"/>
      <c r="W55" s="9"/>
    </row>
    <row r="56" spans="1:23" s="5" customFormat="1" ht="26.25" customHeight="1" x14ac:dyDescent="0.15">
      <c r="A56" s="9"/>
      <c r="B56" s="672" t="s">
        <v>45</v>
      </c>
      <c r="C56" s="933" t="s">
        <v>270</v>
      </c>
      <c r="D56" s="934"/>
      <c r="E56" s="935"/>
      <c r="F56" s="901" t="s">
        <v>271</v>
      </c>
      <c r="G56" s="902"/>
      <c r="H56" s="902"/>
      <c r="I56" s="902"/>
      <c r="J56" s="902"/>
      <c r="K56" s="902"/>
      <c r="L56" s="902"/>
      <c r="M56" s="903"/>
      <c r="N56" s="126" t="e">
        <f>IF(COUNTIF(#REF!,"○")&gt;0,"○","－")</f>
        <v>#REF!</v>
      </c>
      <c r="O56" s="127" t="e">
        <f>IF(N56="－","－",IF(【選択肢】!P6&gt;0,"○","×"))</f>
        <v>#REF!</v>
      </c>
      <c r="P56" s="680" t="s">
        <v>707</v>
      </c>
      <c r="Q56" s="681"/>
      <c r="R56" s="681"/>
      <c r="S56" s="681"/>
      <c r="T56" s="681"/>
      <c r="U56" s="682"/>
      <c r="W56" s="9"/>
    </row>
    <row r="57" spans="1:23" s="25" customFormat="1" ht="18.75" customHeight="1" x14ac:dyDescent="0.15">
      <c r="B57" s="672"/>
      <c r="C57" s="936"/>
      <c r="D57" s="937"/>
      <c r="E57" s="938"/>
      <c r="F57" s="891" t="s">
        <v>272</v>
      </c>
      <c r="G57" s="892"/>
      <c r="H57" s="892"/>
      <c r="I57" s="892"/>
      <c r="J57" s="892"/>
      <c r="K57" s="892"/>
      <c r="L57" s="892"/>
      <c r="M57" s="893"/>
      <c r="N57" s="897" t="e">
        <f>IF(COUNTIF(#REF!,"○")&gt;0,"○","－")</f>
        <v>#REF!</v>
      </c>
      <c r="O57" s="728" t="e">
        <f>IF(N57="－","－",IF(【選択肢】!P7&gt;0,"○","×"))</f>
        <v>#REF!</v>
      </c>
      <c r="P57" s="148" t="s">
        <v>213</v>
      </c>
      <c r="Q57" s="730"/>
      <c r="R57" s="731"/>
      <c r="S57" s="731"/>
      <c r="T57" s="731"/>
      <c r="U57" s="732"/>
    </row>
    <row r="58" spans="1:23" s="5" customFormat="1" ht="26.25" customHeight="1" x14ac:dyDescent="0.15">
      <c r="A58" s="9"/>
      <c r="B58" s="672"/>
      <c r="C58" s="936"/>
      <c r="D58" s="937"/>
      <c r="E58" s="938"/>
      <c r="F58" s="894"/>
      <c r="G58" s="895"/>
      <c r="H58" s="895"/>
      <c r="I58" s="895"/>
      <c r="J58" s="895"/>
      <c r="K58" s="895"/>
      <c r="L58" s="895"/>
      <c r="M58" s="896"/>
      <c r="N58" s="898"/>
      <c r="O58" s="729"/>
      <c r="P58" s="430"/>
      <c r="Q58" s="733"/>
      <c r="R58" s="734"/>
      <c r="S58" s="734"/>
      <c r="T58" s="734"/>
      <c r="U58" s="735"/>
      <c r="W58" s="9"/>
    </row>
    <row r="59" spans="1:23" s="25" customFormat="1" ht="18.75" customHeight="1" x14ac:dyDescent="0.15">
      <c r="B59" s="672"/>
      <c r="C59" s="933" t="s">
        <v>216</v>
      </c>
      <c r="D59" s="934"/>
      <c r="E59" s="935"/>
      <c r="F59" s="904" t="s">
        <v>455</v>
      </c>
      <c r="G59" s="892"/>
      <c r="H59" s="892"/>
      <c r="I59" s="892"/>
      <c r="J59" s="892"/>
      <c r="K59" s="892"/>
      <c r="L59" s="892"/>
      <c r="M59" s="893"/>
      <c r="N59" s="917"/>
      <c r="O59" s="728" t="str">
        <f>IF(N59="－","－",IF(【選択肢】!P8&gt;0,"○","×"))</f>
        <v>×</v>
      </c>
      <c r="P59" s="148" t="s">
        <v>213</v>
      </c>
      <c r="Q59" s="730" t="s">
        <v>709</v>
      </c>
      <c r="R59" s="731"/>
      <c r="S59" s="731"/>
      <c r="T59" s="731"/>
      <c r="U59" s="732"/>
    </row>
    <row r="60" spans="1:23" s="5" customFormat="1" ht="26.25" customHeight="1" x14ac:dyDescent="0.15">
      <c r="A60" s="9"/>
      <c r="B60" s="672"/>
      <c r="C60" s="939"/>
      <c r="D60" s="940"/>
      <c r="E60" s="941"/>
      <c r="F60" s="894"/>
      <c r="G60" s="895"/>
      <c r="H60" s="895"/>
      <c r="I60" s="895"/>
      <c r="J60" s="895"/>
      <c r="K60" s="895"/>
      <c r="L60" s="895"/>
      <c r="M60" s="896"/>
      <c r="N60" s="918"/>
      <c r="O60" s="729"/>
      <c r="P60" s="430"/>
      <c r="Q60" s="733"/>
      <c r="R60" s="734"/>
      <c r="S60" s="734"/>
      <c r="T60" s="734"/>
      <c r="U60" s="735"/>
      <c r="W60" s="9"/>
    </row>
    <row r="61" spans="1:23" s="5" customFormat="1" ht="23.25" customHeight="1" x14ac:dyDescent="0.15">
      <c r="A61" s="9"/>
      <c r="B61" s="672"/>
      <c r="C61" s="867" t="s">
        <v>25</v>
      </c>
      <c r="D61" s="724" t="s">
        <v>24</v>
      </c>
      <c r="E61" s="725"/>
      <c r="F61" s="892" t="s">
        <v>273</v>
      </c>
      <c r="G61" s="892"/>
      <c r="H61" s="892"/>
      <c r="I61" s="892"/>
      <c r="J61" s="892"/>
      <c r="K61" s="892"/>
      <c r="L61" s="892"/>
      <c r="M61" s="899"/>
      <c r="N61" s="728" t="e">
        <f>IF(COUNTIF(#REF!,"○")&gt;0,"○","－")</f>
        <v>#REF!</v>
      </c>
      <c r="O61" s="728" t="e">
        <f>IF(N61="－","－",IF(【選択肢】!P9&gt;0,"○","×"))</f>
        <v>#REF!</v>
      </c>
      <c r="P61" s="950" t="s">
        <v>717</v>
      </c>
      <c r="Q61" s="731"/>
      <c r="R61" s="731"/>
      <c r="S61" s="731"/>
      <c r="T61" s="731"/>
      <c r="U61" s="732"/>
      <c r="W61" s="9"/>
    </row>
    <row r="62" spans="1:23" s="5" customFormat="1" ht="26.25" customHeight="1" x14ac:dyDescent="0.15">
      <c r="A62" s="9"/>
      <c r="B62" s="672"/>
      <c r="C62" s="867"/>
      <c r="D62" s="724"/>
      <c r="E62" s="725"/>
      <c r="F62" s="895"/>
      <c r="G62" s="895"/>
      <c r="H62" s="895"/>
      <c r="I62" s="895"/>
      <c r="J62" s="895"/>
      <c r="K62" s="895"/>
      <c r="L62" s="895"/>
      <c r="M62" s="900"/>
      <c r="N62" s="729"/>
      <c r="O62" s="729"/>
      <c r="P62" s="683" t="s">
        <v>336</v>
      </c>
      <c r="Q62" s="684"/>
      <c r="R62" s="684"/>
      <c r="S62" s="684"/>
      <c r="T62" s="726">
        <v>0</v>
      </c>
      <c r="U62" s="727"/>
      <c r="W62" s="9"/>
    </row>
    <row r="63" spans="1:23" s="5" customFormat="1" ht="24" customHeight="1" x14ac:dyDescent="0.15">
      <c r="A63" s="9"/>
      <c r="B63" s="672"/>
      <c r="C63" s="867"/>
      <c r="D63" s="724"/>
      <c r="E63" s="725"/>
      <c r="F63" s="796" t="s">
        <v>274</v>
      </c>
      <c r="G63" s="796"/>
      <c r="H63" s="796"/>
      <c r="I63" s="796"/>
      <c r="J63" s="796"/>
      <c r="K63" s="796"/>
      <c r="L63" s="796"/>
      <c r="M63" s="946"/>
      <c r="N63" s="127" t="e">
        <f>IF(COUNTIF(#REF!,"○")&gt;0,"○","－")</f>
        <v>#REF!</v>
      </c>
      <c r="O63" s="127" t="e">
        <f>IF(N63="－","－",IF(【選択肢】!P10&gt;0,"○","×"))</f>
        <v>#REF!</v>
      </c>
      <c r="P63" s="680"/>
      <c r="Q63" s="681"/>
      <c r="R63" s="681"/>
      <c r="S63" s="681"/>
      <c r="T63" s="681"/>
      <c r="U63" s="682"/>
      <c r="W63" s="9"/>
    </row>
    <row r="64" spans="1:23" s="5" customFormat="1" ht="24" customHeight="1" x14ac:dyDescent="0.15">
      <c r="A64" s="9"/>
      <c r="B64" s="672"/>
      <c r="C64" s="867"/>
      <c r="D64" s="724"/>
      <c r="E64" s="725"/>
      <c r="F64" s="796" t="s">
        <v>275</v>
      </c>
      <c r="G64" s="796"/>
      <c r="H64" s="796"/>
      <c r="I64" s="796"/>
      <c r="J64" s="796"/>
      <c r="K64" s="796"/>
      <c r="L64" s="796"/>
      <c r="M64" s="797"/>
      <c r="N64" s="402"/>
      <c r="O64" s="151" t="str">
        <f>IF(N64="－","－",IF(【選択肢】!P11&gt;0,"○","×"))</f>
        <v>×</v>
      </c>
      <c r="P64" s="680" t="s">
        <v>712</v>
      </c>
      <c r="Q64" s="681"/>
      <c r="R64" s="681"/>
      <c r="S64" s="681"/>
      <c r="T64" s="681"/>
      <c r="U64" s="682"/>
      <c r="W64" s="9"/>
    </row>
    <row r="65" spans="1:23" s="5" customFormat="1" ht="24" customHeight="1" x14ac:dyDescent="0.15">
      <c r="A65" s="9"/>
      <c r="B65" s="672"/>
      <c r="C65" s="867"/>
      <c r="D65" s="724" t="s">
        <v>16</v>
      </c>
      <c r="E65" s="725"/>
      <c r="F65" s="796" t="s">
        <v>276</v>
      </c>
      <c r="G65" s="796"/>
      <c r="H65" s="796"/>
      <c r="I65" s="796"/>
      <c r="J65" s="796"/>
      <c r="K65" s="796"/>
      <c r="L65" s="796"/>
      <c r="M65" s="797"/>
      <c r="N65" s="127" t="e">
        <f>IF(COUNTIF(#REF!,"○")&gt;0,"○","－")</f>
        <v>#REF!</v>
      </c>
      <c r="O65" s="127" t="e">
        <f>IF(N65="－","－",IF(【選択肢】!P12&gt;0,"○","×"))</f>
        <v>#REF!</v>
      </c>
      <c r="P65" s="680"/>
      <c r="Q65" s="681"/>
      <c r="R65" s="681"/>
      <c r="S65" s="681"/>
      <c r="T65" s="681"/>
      <c r="U65" s="682"/>
      <c r="W65" s="9"/>
    </row>
    <row r="66" spans="1:23" s="5" customFormat="1" ht="24" customHeight="1" x14ac:dyDescent="0.15">
      <c r="A66" s="9"/>
      <c r="B66" s="672"/>
      <c r="C66" s="867"/>
      <c r="D66" s="724"/>
      <c r="E66" s="725"/>
      <c r="F66" s="796" t="s">
        <v>277</v>
      </c>
      <c r="G66" s="796"/>
      <c r="H66" s="796"/>
      <c r="I66" s="796"/>
      <c r="J66" s="796"/>
      <c r="K66" s="796"/>
      <c r="L66" s="796"/>
      <c r="M66" s="797"/>
      <c r="N66" s="127" t="e">
        <f>IF(COUNTIF(#REF!,"○")&gt;0,"○","－")</f>
        <v>#REF!</v>
      </c>
      <c r="O66" s="127" t="e">
        <f>IF(N66="－","－",IF(【選択肢】!P13&gt;0,"○","×"))</f>
        <v>#REF!</v>
      </c>
      <c r="P66" s="680"/>
      <c r="Q66" s="681"/>
      <c r="R66" s="681"/>
      <c r="S66" s="681"/>
      <c r="T66" s="681"/>
      <c r="U66" s="682"/>
      <c r="W66" s="9"/>
    </row>
    <row r="67" spans="1:23" s="5" customFormat="1" ht="24" customHeight="1" x14ac:dyDescent="0.15">
      <c r="A67" s="9"/>
      <c r="B67" s="672"/>
      <c r="C67" s="867"/>
      <c r="D67" s="724"/>
      <c r="E67" s="725"/>
      <c r="F67" s="796" t="s">
        <v>278</v>
      </c>
      <c r="G67" s="796"/>
      <c r="H67" s="796"/>
      <c r="I67" s="796"/>
      <c r="J67" s="796"/>
      <c r="K67" s="796"/>
      <c r="L67" s="796"/>
      <c r="M67" s="797"/>
      <c r="N67" s="402"/>
      <c r="O67" s="151" t="str">
        <f>IF(N67="－","－",IF(【選択肢】!P14&gt;0,"○","×"))</f>
        <v>×</v>
      </c>
      <c r="P67" s="680" t="s">
        <v>712</v>
      </c>
      <c r="Q67" s="681"/>
      <c r="R67" s="681"/>
      <c r="S67" s="681"/>
      <c r="T67" s="681"/>
      <c r="U67" s="682"/>
      <c r="W67" s="9"/>
    </row>
    <row r="68" spans="1:23" s="5" customFormat="1" ht="24" customHeight="1" x14ac:dyDescent="0.15">
      <c r="A68" s="9"/>
      <c r="B68" s="672"/>
      <c r="C68" s="867"/>
      <c r="D68" s="724" t="s">
        <v>17</v>
      </c>
      <c r="E68" s="725"/>
      <c r="F68" s="796" t="s">
        <v>279</v>
      </c>
      <c r="G68" s="796"/>
      <c r="H68" s="796"/>
      <c r="I68" s="796"/>
      <c r="J68" s="796"/>
      <c r="K68" s="796"/>
      <c r="L68" s="796"/>
      <c r="M68" s="797"/>
      <c r="N68" s="127" t="e">
        <f>IF(COUNTIF(#REF!,"○")&gt;0,"○","－")</f>
        <v>#REF!</v>
      </c>
      <c r="O68" s="151" t="e">
        <f>IF(N68="－","－",IF(【選択肢】!P15&gt;0,"○","×"))</f>
        <v>#REF!</v>
      </c>
      <c r="P68" s="680"/>
      <c r="Q68" s="681"/>
      <c r="R68" s="681"/>
      <c r="S68" s="681"/>
      <c r="T68" s="681"/>
      <c r="U68" s="682"/>
      <c r="W68" s="9"/>
    </row>
    <row r="69" spans="1:23" s="5" customFormat="1" ht="24" customHeight="1" x14ac:dyDescent="0.15">
      <c r="A69" s="9"/>
      <c r="B69" s="672"/>
      <c r="C69" s="867"/>
      <c r="D69" s="724"/>
      <c r="E69" s="725"/>
      <c r="F69" s="802" t="s">
        <v>280</v>
      </c>
      <c r="G69" s="796"/>
      <c r="H69" s="796"/>
      <c r="I69" s="796"/>
      <c r="J69" s="796"/>
      <c r="K69" s="796"/>
      <c r="L69" s="796"/>
      <c r="M69" s="797"/>
      <c r="N69" s="402" t="s">
        <v>705</v>
      </c>
      <c r="O69" s="151" t="str">
        <f>IF(N69="－","－",IF(【選択肢】!P16&gt;0,"○","×"))</f>
        <v>－</v>
      </c>
      <c r="P69" s="680"/>
      <c r="Q69" s="681"/>
      <c r="R69" s="681"/>
      <c r="S69" s="681"/>
      <c r="T69" s="681"/>
      <c r="U69" s="682"/>
      <c r="W69" s="9"/>
    </row>
    <row r="70" spans="1:23" s="5" customFormat="1" ht="24" customHeight="1" x14ac:dyDescent="0.15">
      <c r="B70" s="672"/>
      <c r="C70" s="867"/>
      <c r="D70" s="724"/>
      <c r="E70" s="725"/>
      <c r="F70" s="796" t="s">
        <v>281</v>
      </c>
      <c r="G70" s="796"/>
      <c r="H70" s="796"/>
      <c r="I70" s="796"/>
      <c r="J70" s="796"/>
      <c r="K70" s="796"/>
      <c r="L70" s="796"/>
      <c r="M70" s="797"/>
      <c r="N70" s="402"/>
      <c r="O70" s="151" t="str">
        <f>IF(N70="－","－",IF(【選択肢】!P17&gt;0,"○","×"))</f>
        <v>×</v>
      </c>
      <c r="P70" s="680" t="s">
        <v>712</v>
      </c>
      <c r="Q70" s="681"/>
      <c r="R70" s="681"/>
      <c r="S70" s="681"/>
      <c r="T70" s="681"/>
      <c r="U70" s="682"/>
      <c r="W70" s="9"/>
    </row>
    <row r="71" spans="1:23" s="5" customFormat="1" ht="24" customHeight="1" x14ac:dyDescent="0.15">
      <c r="B71" s="672"/>
      <c r="C71" s="867"/>
      <c r="D71" s="724" t="s">
        <v>18</v>
      </c>
      <c r="E71" s="725"/>
      <c r="F71" s="796" t="s">
        <v>282</v>
      </c>
      <c r="G71" s="796"/>
      <c r="H71" s="796"/>
      <c r="I71" s="796"/>
      <c r="J71" s="796"/>
      <c r="K71" s="796"/>
      <c r="L71" s="796"/>
      <c r="M71" s="797"/>
      <c r="N71" s="151" t="e">
        <f>IF(COUNTIF(#REF!,"○")&gt;0,"○","－")</f>
        <v>#REF!</v>
      </c>
      <c r="O71" s="151" t="e">
        <f>IF(N71="－","－",IF(【選択肢】!P18&gt;0,"○","×"))</f>
        <v>#REF!</v>
      </c>
      <c r="P71" s="680"/>
      <c r="Q71" s="681"/>
      <c r="R71" s="681"/>
      <c r="S71" s="681"/>
      <c r="T71" s="681"/>
      <c r="U71" s="682"/>
      <c r="W71" s="9"/>
    </row>
    <row r="72" spans="1:23" s="5" customFormat="1" ht="24" customHeight="1" x14ac:dyDescent="0.15">
      <c r="B72" s="672"/>
      <c r="C72" s="867"/>
      <c r="D72" s="724"/>
      <c r="E72" s="725"/>
      <c r="F72" s="796" t="s">
        <v>283</v>
      </c>
      <c r="G72" s="796"/>
      <c r="H72" s="796"/>
      <c r="I72" s="796"/>
      <c r="J72" s="796"/>
      <c r="K72" s="796"/>
      <c r="L72" s="796"/>
      <c r="M72" s="797"/>
      <c r="N72" s="402"/>
      <c r="O72" s="151" t="str">
        <f>IF(N72="－","－",IF(【選択肢】!P19&gt;0,"○","×"))</f>
        <v>×</v>
      </c>
      <c r="P72" s="680" t="s">
        <v>712</v>
      </c>
      <c r="Q72" s="681"/>
      <c r="R72" s="681"/>
      <c r="S72" s="681"/>
      <c r="T72" s="681"/>
      <c r="U72" s="682"/>
      <c r="W72" s="9"/>
    </row>
    <row r="73" spans="1:23" s="5" customFormat="1" ht="24" customHeight="1" x14ac:dyDescent="0.15">
      <c r="B73" s="672"/>
      <c r="C73" s="867"/>
      <c r="D73" s="724"/>
      <c r="E73" s="725"/>
      <c r="F73" s="796" t="s">
        <v>284</v>
      </c>
      <c r="G73" s="796"/>
      <c r="H73" s="796"/>
      <c r="I73" s="796"/>
      <c r="J73" s="796"/>
      <c r="K73" s="796"/>
      <c r="L73" s="796"/>
      <c r="M73" s="797"/>
      <c r="N73" s="402"/>
      <c r="O73" s="151" t="str">
        <f>IF(N73="－","－",IF(【選択肢】!P20&gt;0,"○","×"))</f>
        <v>×</v>
      </c>
      <c r="P73" s="680" t="s">
        <v>712</v>
      </c>
      <c r="Q73" s="681"/>
      <c r="R73" s="681"/>
      <c r="S73" s="681"/>
      <c r="T73" s="681"/>
      <c r="U73" s="682"/>
      <c r="W73" s="9"/>
    </row>
    <row r="74" spans="1:23" s="5" customFormat="1" ht="24" customHeight="1" x14ac:dyDescent="0.15">
      <c r="A74" s="9"/>
      <c r="B74" s="672"/>
      <c r="C74" s="867"/>
      <c r="D74" s="683" t="s">
        <v>23</v>
      </c>
      <c r="E74" s="685"/>
      <c r="F74" s="806" t="s">
        <v>706</v>
      </c>
      <c r="G74" s="807"/>
      <c r="H74" s="807"/>
      <c r="I74" s="807"/>
      <c r="J74" s="807"/>
      <c r="K74" s="807"/>
      <c r="L74" s="807"/>
      <c r="M74" s="808"/>
      <c r="N74" s="402"/>
      <c r="O74" s="151" t="str">
        <f>IF(N74="－","－",IF(【選択肢】!P21&gt;0,"○","×"))</f>
        <v>×</v>
      </c>
      <c r="P74" s="680" t="s">
        <v>712</v>
      </c>
      <c r="Q74" s="681"/>
      <c r="R74" s="681"/>
      <c r="S74" s="681"/>
      <c r="T74" s="681"/>
      <c r="U74" s="682"/>
      <c r="W74" s="9"/>
    </row>
    <row r="75" spans="1:23" s="5" customFormat="1" ht="16.5" customHeight="1" x14ac:dyDescent="0.15">
      <c r="A75" s="9"/>
      <c r="B75" s="135"/>
      <c r="C75" s="135"/>
      <c r="D75" s="135"/>
      <c r="E75" s="135"/>
      <c r="F75" s="136"/>
      <c r="G75" s="136"/>
      <c r="H75" s="136"/>
      <c r="I75" s="136"/>
      <c r="J75" s="136"/>
      <c r="K75" s="136"/>
      <c r="L75" s="136"/>
      <c r="M75" s="136"/>
      <c r="N75" s="137"/>
      <c r="O75" s="137"/>
      <c r="P75" s="134"/>
      <c r="Q75" s="134"/>
      <c r="R75" s="134"/>
      <c r="S75" s="134"/>
      <c r="T75" s="134"/>
      <c r="U75" s="134"/>
      <c r="W75" s="9"/>
    </row>
    <row r="76" spans="1:23" s="5" customFormat="1" ht="17.25" customHeight="1" x14ac:dyDescent="0.15">
      <c r="A76" s="9"/>
      <c r="B76" s="762" t="s">
        <v>459</v>
      </c>
      <c r="C76" s="762"/>
      <c r="D76" s="762" t="s">
        <v>14</v>
      </c>
      <c r="E76" s="762"/>
      <c r="F76" s="762"/>
      <c r="G76" s="762"/>
      <c r="H76" s="762"/>
      <c r="I76" s="762"/>
      <c r="J76" s="762"/>
      <c r="K76" s="762"/>
      <c r="L76" s="762"/>
      <c r="M76" s="762"/>
      <c r="N76" s="762" t="s">
        <v>15</v>
      </c>
      <c r="O76" s="762" t="s">
        <v>42</v>
      </c>
      <c r="P76" s="147"/>
      <c r="Q76" s="764" t="s">
        <v>212</v>
      </c>
      <c r="R76" s="764"/>
      <c r="S76" s="764"/>
      <c r="T76" s="764"/>
      <c r="U76" s="765"/>
      <c r="W76" s="9"/>
    </row>
    <row r="77" spans="1:23" s="5" customFormat="1" ht="17.25" customHeight="1" x14ac:dyDescent="0.15">
      <c r="A77" s="9"/>
      <c r="B77" s="763"/>
      <c r="C77" s="763"/>
      <c r="D77" s="763"/>
      <c r="E77" s="763"/>
      <c r="F77" s="763"/>
      <c r="G77" s="763"/>
      <c r="H77" s="763"/>
      <c r="I77" s="763"/>
      <c r="J77" s="763"/>
      <c r="K77" s="763"/>
      <c r="L77" s="763"/>
      <c r="M77" s="763"/>
      <c r="N77" s="763"/>
      <c r="O77" s="763"/>
      <c r="P77" s="149" t="s">
        <v>211</v>
      </c>
      <c r="Q77" s="766"/>
      <c r="R77" s="766"/>
      <c r="S77" s="766"/>
      <c r="T77" s="766"/>
      <c r="U77" s="687"/>
      <c r="W77" s="9"/>
    </row>
    <row r="78" spans="1:23" s="12" customFormat="1" ht="25.5" customHeight="1" x14ac:dyDescent="0.15">
      <c r="A78" s="85"/>
      <c r="B78" s="942" t="s">
        <v>19</v>
      </c>
      <c r="C78" s="943"/>
      <c r="D78" s="925" t="s">
        <v>285</v>
      </c>
      <c r="E78" s="671"/>
      <c r="F78" s="671"/>
      <c r="G78" s="671"/>
      <c r="H78" s="671"/>
      <c r="I78" s="671"/>
      <c r="J78" s="671"/>
      <c r="K78" s="671"/>
      <c r="L78" s="671"/>
      <c r="M78" s="926"/>
      <c r="N78" s="146" t="e">
        <f>IF(#REF!="○","○","－")</f>
        <v>#REF!</v>
      </c>
      <c r="O78" s="142" t="e">
        <f>IF(N78="－","－",IF(【選択肢】!P22&gt;0,"○","×"))</f>
        <v>#REF!</v>
      </c>
      <c r="P78" s="431"/>
      <c r="Q78" s="798" t="s">
        <v>716</v>
      </c>
      <c r="R78" s="798"/>
      <c r="S78" s="798"/>
      <c r="T78" s="798"/>
      <c r="U78" s="799"/>
      <c r="W78" s="13"/>
    </row>
    <row r="79" spans="1:23" s="12" customFormat="1" ht="25.5" customHeight="1" x14ac:dyDescent="0.15">
      <c r="A79" s="85"/>
      <c r="B79" s="942"/>
      <c r="C79" s="943"/>
      <c r="D79" s="803" t="s">
        <v>286</v>
      </c>
      <c r="E79" s="804"/>
      <c r="F79" s="804"/>
      <c r="G79" s="804"/>
      <c r="H79" s="804"/>
      <c r="I79" s="804"/>
      <c r="J79" s="804"/>
      <c r="K79" s="804"/>
      <c r="L79" s="804"/>
      <c r="M79" s="805"/>
      <c r="N79" s="128" t="e">
        <f>IF(#REF!="○","○","－")</f>
        <v>#REF!</v>
      </c>
      <c r="O79" s="303" t="e">
        <f>IF(N79="－","－",IF(【選択肢】!P23&gt;0,"○","×"))</f>
        <v>#REF!</v>
      </c>
      <c r="P79" s="432"/>
      <c r="Q79" s="800"/>
      <c r="R79" s="800"/>
      <c r="S79" s="800"/>
      <c r="T79" s="800"/>
      <c r="U79" s="801"/>
      <c r="W79" s="13"/>
    </row>
    <row r="80" spans="1:23" s="12" customFormat="1" ht="25.5" customHeight="1" x14ac:dyDescent="0.15">
      <c r="A80" s="85"/>
      <c r="B80" s="942"/>
      <c r="C80" s="943"/>
      <c r="D80" s="803" t="s">
        <v>287</v>
      </c>
      <c r="E80" s="804"/>
      <c r="F80" s="804"/>
      <c r="G80" s="804"/>
      <c r="H80" s="804"/>
      <c r="I80" s="804"/>
      <c r="J80" s="804"/>
      <c r="K80" s="804"/>
      <c r="L80" s="804"/>
      <c r="M80" s="805"/>
      <c r="N80" s="128" t="e">
        <f>IF(#REF!="○","○","－")</f>
        <v>#REF!</v>
      </c>
      <c r="O80" s="303" t="e">
        <f>IF(N80="－","－",IF(【選択肢】!P24&gt;0,"○","×"))</f>
        <v>#REF!</v>
      </c>
      <c r="P80" s="432"/>
      <c r="Q80" s="800"/>
      <c r="R80" s="800"/>
      <c r="S80" s="800"/>
      <c r="T80" s="800"/>
      <c r="U80" s="801"/>
      <c r="W80" s="13"/>
    </row>
    <row r="81" spans="1:23" s="12" customFormat="1" ht="25.5" customHeight="1" x14ac:dyDescent="0.15">
      <c r="A81" s="85"/>
      <c r="B81" s="942"/>
      <c r="C81" s="943"/>
      <c r="D81" s="803" t="s">
        <v>309</v>
      </c>
      <c r="E81" s="804"/>
      <c r="F81" s="804"/>
      <c r="G81" s="804"/>
      <c r="H81" s="804"/>
      <c r="I81" s="804"/>
      <c r="J81" s="804"/>
      <c r="K81" s="804"/>
      <c r="L81" s="804"/>
      <c r="M81" s="805"/>
      <c r="N81" s="128" t="e">
        <f>IF(#REF!="○","○","－")</f>
        <v>#REF!</v>
      </c>
      <c r="O81" s="303" t="e">
        <f>IF(N81="－","－",IF(【選択肢】!P25&gt;0,"○","×"))</f>
        <v>#REF!</v>
      </c>
      <c r="P81" s="432"/>
      <c r="Q81" s="800"/>
      <c r="R81" s="800"/>
      <c r="S81" s="800"/>
      <c r="T81" s="800"/>
      <c r="U81" s="801"/>
      <c r="W81" s="13"/>
    </row>
    <row r="82" spans="1:23" s="5" customFormat="1" ht="25.5" customHeight="1" x14ac:dyDescent="0.15">
      <c r="B82" s="942"/>
      <c r="C82" s="943"/>
      <c r="D82" s="803" t="s">
        <v>288</v>
      </c>
      <c r="E82" s="804"/>
      <c r="F82" s="804"/>
      <c r="G82" s="804"/>
      <c r="H82" s="804"/>
      <c r="I82" s="804"/>
      <c r="J82" s="804"/>
      <c r="K82" s="804"/>
      <c r="L82" s="804"/>
      <c r="M82" s="805"/>
      <c r="N82" s="128" t="e">
        <f>IF(#REF!="○","○","－")</f>
        <v>#REF!</v>
      </c>
      <c r="O82" s="303" t="e">
        <f>IF(N82="－","－",IF(【選択肢】!P26&gt;0,"○","×"))</f>
        <v>#REF!</v>
      </c>
      <c r="P82" s="432"/>
      <c r="Q82" s="800"/>
      <c r="R82" s="800"/>
      <c r="S82" s="800"/>
      <c r="T82" s="800"/>
      <c r="U82" s="801"/>
      <c r="W82" s="9"/>
    </row>
    <row r="83" spans="1:23" ht="25.5" customHeight="1" x14ac:dyDescent="0.15">
      <c r="A83" s="87"/>
      <c r="B83" s="942"/>
      <c r="C83" s="943"/>
      <c r="D83" s="803" t="s">
        <v>337</v>
      </c>
      <c r="E83" s="804"/>
      <c r="F83" s="804"/>
      <c r="G83" s="804"/>
      <c r="H83" s="804"/>
      <c r="I83" s="804"/>
      <c r="J83" s="804"/>
      <c r="K83" s="804"/>
      <c r="L83" s="804"/>
      <c r="M83" s="805"/>
      <c r="N83" s="128" t="e">
        <f>IF(#REF!="○","○","－")</f>
        <v>#REF!</v>
      </c>
      <c r="O83" s="303" t="e">
        <f>IF(N83="－","－",IF(【選択肢】!P27&gt;0,"○","×"))</f>
        <v>#REF!</v>
      </c>
      <c r="P83" s="432"/>
      <c r="Q83" s="800"/>
      <c r="R83" s="800"/>
      <c r="S83" s="800"/>
      <c r="T83" s="800"/>
      <c r="U83" s="801"/>
    </row>
    <row r="84" spans="1:23" ht="25.5" customHeight="1" x14ac:dyDescent="0.15">
      <c r="B84" s="944"/>
      <c r="C84" s="945"/>
      <c r="D84" s="922" t="s">
        <v>289</v>
      </c>
      <c r="E84" s="923"/>
      <c r="F84" s="924"/>
      <c r="G84" s="919" t="e">
        <f>#REF!</f>
        <v>#REF!</v>
      </c>
      <c r="H84" s="920"/>
      <c r="I84" s="920"/>
      <c r="J84" s="920"/>
      <c r="K84" s="920"/>
      <c r="L84" s="920"/>
      <c r="M84" s="921"/>
      <c r="N84" s="128" t="e">
        <f>IF(#REF!="○","○","－")</f>
        <v>#REF!</v>
      </c>
      <c r="O84" s="303" t="e">
        <f>IF(N84="－","－",IF(【選択肢】!P28&gt;0,"○","×"))</f>
        <v>#REF!</v>
      </c>
      <c r="P84" s="432"/>
      <c r="Q84" s="800"/>
      <c r="R84" s="800"/>
      <c r="S84" s="800"/>
      <c r="T84" s="800"/>
      <c r="U84" s="801"/>
    </row>
    <row r="85" spans="1:23" s="15" customFormat="1" ht="30" customHeight="1" x14ac:dyDescent="0.45">
      <c r="A85" s="7" t="s">
        <v>182</v>
      </c>
      <c r="B85" s="36"/>
      <c r="C85" s="36"/>
      <c r="D85" s="36"/>
      <c r="E85" s="36"/>
      <c r="F85" s="36"/>
      <c r="G85" s="36"/>
      <c r="H85" s="36"/>
      <c r="I85" s="36"/>
      <c r="J85" s="36"/>
      <c r="K85" s="36"/>
      <c r="L85" s="36"/>
      <c r="M85" s="36"/>
      <c r="N85" s="36"/>
      <c r="O85" s="36"/>
      <c r="P85" s="36"/>
      <c r="Q85" s="36"/>
      <c r="R85" s="36"/>
      <c r="S85" s="36"/>
    </row>
    <row r="86" spans="1:23" s="45" customFormat="1" ht="16.5" customHeight="1" x14ac:dyDescent="0.15">
      <c r="B86" s="86" t="s">
        <v>302</v>
      </c>
      <c r="C86" s="86"/>
      <c r="D86" s="86"/>
      <c r="E86" s="86"/>
      <c r="F86" s="86"/>
      <c r="G86" s="86"/>
      <c r="H86" s="86"/>
      <c r="I86" s="86"/>
      <c r="J86" s="86"/>
      <c r="K86" s="86"/>
      <c r="L86" s="86"/>
      <c r="M86" s="86"/>
      <c r="N86" s="86"/>
      <c r="O86" s="86"/>
      <c r="P86" s="86"/>
      <c r="Q86" s="86"/>
      <c r="R86" s="86"/>
      <c r="S86" s="86"/>
      <c r="T86" s="86"/>
      <c r="U86" s="86"/>
    </row>
    <row r="87" spans="1:23" s="25" customFormat="1" ht="36" customHeight="1" x14ac:dyDescent="0.15">
      <c r="B87" s="582" t="s">
        <v>459</v>
      </c>
      <c r="C87" s="582"/>
      <c r="D87" s="582"/>
      <c r="E87" s="666" t="s">
        <v>14</v>
      </c>
      <c r="F87" s="679"/>
      <c r="G87" s="679"/>
      <c r="H87" s="679"/>
      <c r="I87" s="679"/>
      <c r="J87" s="679"/>
      <c r="K87" s="679"/>
      <c r="L87" s="679"/>
      <c r="M87" s="667"/>
      <c r="N87" s="121" t="s">
        <v>15</v>
      </c>
      <c r="O87" s="121" t="s">
        <v>42</v>
      </c>
      <c r="P87" s="544" t="s">
        <v>70</v>
      </c>
      <c r="Q87" s="770"/>
      <c r="R87" s="770"/>
      <c r="S87" s="770"/>
      <c r="T87" s="770"/>
      <c r="U87" s="545"/>
    </row>
    <row r="88" spans="1:23" s="25" customFormat="1" ht="24.75" customHeight="1" x14ac:dyDescent="0.15">
      <c r="B88" s="778" t="s">
        <v>44</v>
      </c>
      <c r="C88" s="868" t="s">
        <v>258</v>
      </c>
      <c r="D88" s="869"/>
      <c r="E88" s="712" t="s">
        <v>290</v>
      </c>
      <c r="F88" s="713"/>
      <c r="G88" s="713"/>
      <c r="H88" s="713"/>
      <c r="I88" s="713"/>
      <c r="J88" s="713"/>
      <c r="K88" s="713"/>
      <c r="L88" s="713"/>
      <c r="M88" s="714"/>
      <c r="N88" s="129" t="e">
        <f>IF(COUNTIF(#REF!,"○")&gt;0,"○","－")</f>
        <v>#REF!</v>
      </c>
      <c r="O88" s="127" t="e">
        <f>IF(N88="－","－",IF(【選択肢】!P29&gt;0,"○","×"))</f>
        <v>#REF!</v>
      </c>
      <c r="P88" s="680" t="s">
        <v>708</v>
      </c>
      <c r="Q88" s="681"/>
      <c r="R88" s="681"/>
      <c r="S88" s="681"/>
      <c r="T88" s="681"/>
      <c r="U88" s="682"/>
    </row>
    <row r="89" spans="1:23" s="25" customFormat="1" ht="24.75" customHeight="1" x14ac:dyDescent="0.15">
      <c r="B89" s="779"/>
      <c r="C89" s="927"/>
      <c r="D89" s="928"/>
      <c r="E89" s="712" t="s">
        <v>291</v>
      </c>
      <c r="F89" s="713"/>
      <c r="G89" s="713"/>
      <c r="H89" s="713"/>
      <c r="I89" s="713"/>
      <c r="J89" s="713"/>
      <c r="K89" s="713"/>
      <c r="L89" s="713"/>
      <c r="M89" s="714"/>
      <c r="N89" s="127" t="e">
        <f>IF(COUNTIF(#REF!,"○")&gt;0,"○","－")</f>
        <v>#REF!</v>
      </c>
      <c r="O89" s="151" t="e">
        <f>IF(N89="－","－",IF(【選択肢】!P30&gt;0,"○","×"))</f>
        <v>#REF!</v>
      </c>
      <c r="P89" s="680" t="s">
        <v>708</v>
      </c>
      <c r="Q89" s="681"/>
      <c r="R89" s="681"/>
      <c r="S89" s="681"/>
      <c r="T89" s="681"/>
      <c r="U89" s="682"/>
    </row>
    <row r="90" spans="1:23" s="25" customFormat="1" ht="24.75" customHeight="1" x14ac:dyDescent="0.15">
      <c r="B90" s="779"/>
      <c r="C90" s="927"/>
      <c r="D90" s="928"/>
      <c r="E90" s="712" t="s">
        <v>292</v>
      </c>
      <c r="F90" s="713"/>
      <c r="G90" s="713"/>
      <c r="H90" s="713"/>
      <c r="I90" s="713"/>
      <c r="J90" s="713"/>
      <c r="K90" s="713"/>
      <c r="L90" s="713"/>
      <c r="M90" s="714"/>
      <c r="N90" s="127" t="e">
        <f>IF(COUNTIF(#REF!,"○")&gt;0,"○","－")</f>
        <v>#REF!</v>
      </c>
      <c r="O90" s="151" t="e">
        <f>IF(N90="－","－",IF(【選択肢】!P31&gt;0,"○","×"))</f>
        <v>#REF!</v>
      </c>
      <c r="P90" s="680" t="s">
        <v>708</v>
      </c>
      <c r="Q90" s="681"/>
      <c r="R90" s="681"/>
      <c r="S90" s="681"/>
      <c r="T90" s="681"/>
      <c r="U90" s="682"/>
    </row>
    <row r="91" spans="1:23" s="25" customFormat="1" ht="24.75" customHeight="1" x14ac:dyDescent="0.15">
      <c r="B91" s="779"/>
      <c r="C91" s="927"/>
      <c r="D91" s="928"/>
      <c r="E91" s="712" t="s">
        <v>293</v>
      </c>
      <c r="F91" s="713"/>
      <c r="G91" s="713"/>
      <c r="H91" s="713"/>
      <c r="I91" s="713"/>
      <c r="J91" s="713"/>
      <c r="K91" s="713"/>
      <c r="L91" s="713"/>
      <c r="M91" s="714"/>
      <c r="N91" s="131" t="e">
        <f>IF(COUNTIF(#REF!,"○")&gt;0,"○","－")</f>
        <v>#REF!</v>
      </c>
      <c r="O91" s="151" t="e">
        <f>IF(N91="－","－",IF(【選択肢】!P32&gt;0,"○","×"))</f>
        <v>#REF!</v>
      </c>
      <c r="P91" s="680" t="s">
        <v>708</v>
      </c>
      <c r="Q91" s="681"/>
      <c r="R91" s="681"/>
      <c r="S91" s="681"/>
      <c r="T91" s="681"/>
      <c r="U91" s="682"/>
    </row>
    <row r="92" spans="1:23" s="25" customFormat="1" ht="18.75" customHeight="1" x14ac:dyDescent="0.15">
      <c r="B92" s="779"/>
      <c r="C92" s="927"/>
      <c r="D92" s="928"/>
      <c r="E92" s="780" t="s">
        <v>294</v>
      </c>
      <c r="F92" s="781"/>
      <c r="G92" s="781"/>
      <c r="H92" s="781"/>
      <c r="I92" s="781"/>
      <c r="J92" s="781"/>
      <c r="K92" s="781"/>
      <c r="L92" s="781"/>
      <c r="M92" s="782"/>
      <c r="N92" s="728" t="e">
        <f>IF(COUNTIF(#REF!,"○")&gt;0,"○","－")</f>
        <v>#REF!</v>
      </c>
      <c r="O92" s="728" t="e">
        <f>IF(N92="－","－",IF(【選択肢】!P33&gt;0,"○","×"))</f>
        <v>#REF!</v>
      </c>
      <c r="P92" s="143" t="s">
        <v>213</v>
      </c>
      <c r="Q92" s="730"/>
      <c r="R92" s="731"/>
      <c r="S92" s="731"/>
      <c r="T92" s="731"/>
      <c r="U92" s="732"/>
    </row>
    <row r="93" spans="1:23" s="25" customFormat="1" ht="26.25" customHeight="1" x14ac:dyDescent="0.15">
      <c r="B93" s="779"/>
      <c r="C93" s="927"/>
      <c r="D93" s="928"/>
      <c r="E93" s="783"/>
      <c r="F93" s="784"/>
      <c r="G93" s="784"/>
      <c r="H93" s="784"/>
      <c r="I93" s="784"/>
      <c r="J93" s="784"/>
      <c r="K93" s="784"/>
      <c r="L93" s="784"/>
      <c r="M93" s="785"/>
      <c r="N93" s="729"/>
      <c r="O93" s="729"/>
      <c r="P93" s="433"/>
      <c r="Q93" s="733"/>
      <c r="R93" s="734"/>
      <c r="S93" s="734"/>
      <c r="T93" s="734"/>
      <c r="U93" s="735"/>
    </row>
    <row r="94" spans="1:23" s="25" customFormat="1" ht="18.75" customHeight="1" x14ac:dyDescent="0.15">
      <c r="B94" s="779"/>
      <c r="C94" s="868" t="s">
        <v>216</v>
      </c>
      <c r="D94" s="869"/>
      <c r="E94" s="780" t="s">
        <v>295</v>
      </c>
      <c r="F94" s="781"/>
      <c r="G94" s="781"/>
      <c r="H94" s="781"/>
      <c r="I94" s="781"/>
      <c r="J94" s="781"/>
      <c r="K94" s="781"/>
      <c r="L94" s="781"/>
      <c r="M94" s="782"/>
      <c r="N94" s="863"/>
      <c r="O94" s="728" t="str">
        <f>IF(N94="－","－",IF(【選択肢】!P34&gt;0,"○","×"))</f>
        <v>×</v>
      </c>
      <c r="P94" s="148" t="s">
        <v>213</v>
      </c>
      <c r="Q94" s="730" t="s">
        <v>709</v>
      </c>
      <c r="R94" s="731"/>
      <c r="S94" s="731"/>
      <c r="T94" s="731"/>
      <c r="U94" s="732"/>
    </row>
    <row r="95" spans="1:23" s="25" customFormat="1" ht="26.25" customHeight="1" x14ac:dyDescent="0.15">
      <c r="B95" s="779"/>
      <c r="C95" s="870"/>
      <c r="D95" s="871"/>
      <c r="E95" s="783"/>
      <c r="F95" s="784"/>
      <c r="G95" s="784"/>
      <c r="H95" s="784"/>
      <c r="I95" s="784"/>
      <c r="J95" s="784"/>
      <c r="K95" s="784"/>
      <c r="L95" s="784"/>
      <c r="M95" s="785"/>
      <c r="N95" s="864"/>
      <c r="O95" s="729"/>
      <c r="P95" s="430"/>
      <c r="Q95" s="733"/>
      <c r="R95" s="734"/>
      <c r="S95" s="734"/>
      <c r="T95" s="734"/>
      <c r="U95" s="735"/>
    </row>
    <row r="96" spans="1:23" s="25" customFormat="1" ht="35.25" customHeight="1" x14ac:dyDescent="0.15">
      <c r="B96" s="779"/>
      <c r="C96" s="673" t="s">
        <v>25</v>
      </c>
      <c r="D96" s="674"/>
      <c r="E96" s="712" t="s">
        <v>296</v>
      </c>
      <c r="F96" s="713"/>
      <c r="G96" s="713"/>
      <c r="H96" s="713"/>
      <c r="I96" s="713"/>
      <c r="J96" s="713"/>
      <c r="K96" s="713"/>
      <c r="L96" s="713"/>
      <c r="M96" s="714"/>
      <c r="N96" s="402"/>
      <c r="O96" s="127" t="str">
        <f>IF(N96="－","－",IF(【選択肢】!P35&gt;0,"○","×"))</f>
        <v>×</v>
      </c>
      <c r="P96" s="680" t="s">
        <v>711</v>
      </c>
      <c r="Q96" s="681"/>
      <c r="R96" s="681"/>
      <c r="S96" s="681"/>
      <c r="T96" s="681"/>
      <c r="U96" s="682"/>
    </row>
    <row r="97" spans="1:23" s="25" customFormat="1" ht="35.25" customHeight="1" x14ac:dyDescent="0.15">
      <c r="B97" s="779"/>
      <c r="C97" s="675"/>
      <c r="D97" s="676"/>
      <c r="E97" s="712" t="s">
        <v>297</v>
      </c>
      <c r="F97" s="713"/>
      <c r="G97" s="713"/>
      <c r="H97" s="713"/>
      <c r="I97" s="713"/>
      <c r="J97" s="713"/>
      <c r="K97" s="713"/>
      <c r="L97" s="713"/>
      <c r="M97" s="714"/>
      <c r="N97" s="402"/>
      <c r="O97" s="151" t="str">
        <f>IF(N97="－","－",IF(【選択肢】!P36&gt;0,"○","×"))</f>
        <v>×</v>
      </c>
      <c r="P97" s="680" t="s">
        <v>711</v>
      </c>
      <c r="Q97" s="681"/>
      <c r="R97" s="681"/>
      <c r="S97" s="681"/>
      <c r="T97" s="681"/>
      <c r="U97" s="682"/>
    </row>
    <row r="98" spans="1:23" s="25" customFormat="1" ht="35.25" customHeight="1" x14ac:dyDescent="0.15">
      <c r="B98" s="779"/>
      <c r="C98" s="675"/>
      <c r="D98" s="676"/>
      <c r="E98" s="712" t="s">
        <v>298</v>
      </c>
      <c r="F98" s="713"/>
      <c r="G98" s="713"/>
      <c r="H98" s="713"/>
      <c r="I98" s="713"/>
      <c r="J98" s="713"/>
      <c r="K98" s="713"/>
      <c r="L98" s="713"/>
      <c r="M98" s="714"/>
      <c r="N98" s="402"/>
      <c r="O98" s="151" t="str">
        <f>IF(N98="－","－",IF(【選択肢】!P37&gt;0,"○","×"))</f>
        <v>×</v>
      </c>
      <c r="P98" s="680" t="s">
        <v>711</v>
      </c>
      <c r="Q98" s="681"/>
      <c r="R98" s="681"/>
      <c r="S98" s="681"/>
      <c r="T98" s="681"/>
      <c r="U98" s="682"/>
    </row>
    <row r="99" spans="1:23" s="25" customFormat="1" ht="35.25" customHeight="1" x14ac:dyDescent="0.15">
      <c r="B99" s="779"/>
      <c r="C99" s="677"/>
      <c r="D99" s="678"/>
      <c r="E99" s="712" t="s">
        <v>299</v>
      </c>
      <c r="F99" s="713"/>
      <c r="G99" s="713"/>
      <c r="H99" s="713"/>
      <c r="I99" s="713"/>
      <c r="J99" s="713"/>
      <c r="K99" s="713"/>
      <c r="L99" s="713"/>
      <c r="M99" s="714"/>
      <c r="N99" s="402"/>
      <c r="O99" s="151" t="str">
        <f>IF(N99="－","－",IF(【選択肢】!P38&gt;0,"○","×"))</f>
        <v>×</v>
      </c>
      <c r="P99" s="680" t="s">
        <v>711</v>
      </c>
      <c r="Q99" s="681"/>
      <c r="R99" s="681"/>
      <c r="S99" s="681"/>
      <c r="T99" s="681"/>
      <c r="U99" s="682"/>
    </row>
    <row r="100" spans="1:23" s="25" customFormat="1" ht="26.25" customHeight="1" x14ac:dyDescent="0.15">
      <c r="B100" s="865" t="s">
        <v>223</v>
      </c>
      <c r="C100" s="673" t="s">
        <v>239</v>
      </c>
      <c r="D100" s="674"/>
      <c r="E100" s="872" t="s">
        <v>237</v>
      </c>
      <c r="F100" s="873"/>
      <c r="G100" s="873"/>
      <c r="H100" s="873"/>
      <c r="I100" s="873"/>
      <c r="J100" s="873"/>
      <c r="K100" s="873"/>
      <c r="L100" s="873"/>
      <c r="M100" s="874"/>
      <c r="N100" s="150" t="e">
        <f>IF(COUNTIF(#REF!,"○")&gt;0,"○","－")</f>
        <v>#REF!</v>
      </c>
      <c r="O100" s="151" t="e">
        <f>IF(N100="－","－",IF(【選択肢】!P39&gt;0,"○","×"))</f>
        <v>#REF!</v>
      </c>
      <c r="P100" s="680"/>
      <c r="Q100" s="681"/>
      <c r="R100" s="681"/>
      <c r="S100" s="681"/>
      <c r="T100" s="681"/>
      <c r="U100" s="682"/>
    </row>
    <row r="101" spans="1:23" s="25" customFormat="1" ht="26.25" customHeight="1" x14ac:dyDescent="0.15">
      <c r="B101" s="866"/>
      <c r="C101" s="675"/>
      <c r="D101" s="676"/>
      <c r="E101" s="872" t="s">
        <v>300</v>
      </c>
      <c r="F101" s="873"/>
      <c r="G101" s="873"/>
      <c r="H101" s="873"/>
      <c r="I101" s="873"/>
      <c r="J101" s="873"/>
      <c r="K101" s="873"/>
      <c r="L101" s="873"/>
      <c r="M101" s="874"/>
      <c r="N101" s="150" t="e">
        <f>IF(COUNTIF(#REF!,"○")&gt;0,"○","－")</f>
        <v>#REF!</v>
      </c>
      <c r="O101" s="151" t="e">
        <f>IF(N101="－","－",IF(【選択肢】!P40&gt;0,"○","×"))</f>
        <v>#REF!</v>
      </c>
      <c r="P101" s="680"/>
      <c r="Q101" s="681"/>
      <c r="R101" s="681"/>
      <c r="S101" s="681"/>
      <c r="T101" s="681"/>
      <c r="U101" s="682"/>
    </row>
    <row r="102" spans="1:23" s="25" customFormat="1" ht="26.25" customHeight="1" x14ac:dyDescent="0.15">
      <c r="B102" s="866"/>
      <c r="C102" s="675"/>
      <c r="D102" s="676"/>
      <c r="E102" s="872" t="s">
        <v>238</v>
      </c>
      <c r="F102" s="873"/>
      <c r="G102" s="873"/>
      <c r="H102" s="873"/>
      <c r="I102" s="873"/>
      <c r="J102" s="873"/>
      <c r="K102" s="873"/>
      <c r="L102" s="873"/>
      <c r="M102" s="874"/>
      <c r="N102" s="150" t="e">
        <f>IF(COUNTIF(#REF!,"○")&gt;0,"○","－")</f>
        <v>#REF!</v>
      </c>
      <c r="O102" s="151" t="e">
        <f>IF(N102="－","－",IF(【選択肢】!P41&gt;0,"○","×"))</f>
        <v>#REF!</v>
      </c>
      <c r="P102" s="680"/>
      <c r="Q102" s="681"/>
      <c r="R102" s="681"/>
      <c r="S102" s="681"/>
      <c r="T102" s="681"/>
      <c r="U102" s="682"/>
    </row>
    <row r="103" spans="1:23" s="25" customFormat="1" ht="32.25" customHeight="1" x14ac:dyDescent="0.15">
      <c r="B103" s="866"/>
      <c r="C103" s="675"/>
      <c r="D103" s="676"/>
      <c r="E103" s="872"/>
      <c r="F103" s="873"/>
      <c r="G103" s="873"/>
      <c r="H103" s="873"/>
      <c r="I103" s="873"/>
      <c r="J103" s="873"/>
      <c r="K103" s="873"/>
      <c r="L103" s="873"/>
      <c r="M103" s="874"/>
      <c r="N103" s="150" t="e">
        <f>IF(COUNTIF(#REF!,"○")&gt;0,"○","－")</f>
        <v>#REF!</v>
      </c>
      <c r="O103" s="151" t="e">
        <f>IF(N103="－","－",IF(【選択肢】!P42&gt;0,"○","×"))</f>
        <v>#REF!</v>
      </c>
      <c r="P103" s="680"/>
      <c r="Q103" s="681"/>
      <c r="R103" s="681"/>
      <c r="S103" s="681"/>
      <c r="T103" s="681"/>
      <c r="U103" s="682"/>
    </row>
    <row r="104" spans="1:23" s="25" customFormat="1" ht="26.25" customHeight="1" x14ac:dyDescent="0.15">
      <c r="B104" s="866"/>
      <c r="C104" s="677"/>
      <c r="D104" s="678"/>
      <c r="E104" s="872"/>
      <c r="F104" s="873"/>
      <c r="G104" s="873"/>
      <c r="H104" s="873"/>
      <c r="I104" s="873"/>
      <c r="J104" s="873"/>
      <c r="K104" s="873"/>
      <c r="L104" s="873"/>
      <c r="M104" s="874"/>
      <c r="N104" s="150" t="e">
        <f>IF(COUNTIF(#REF!,"○")&gt;0,"○","－")</f>
        <v>#REF!</v>
      </c>
      <c r="O104" s="151" t="e">
        <f>IF(N104="－","－",IF(【選択肢】!P43&gt;0,"○","×"))</f>
        <v>#REF!</v>
      </c>
      <c r="P104" s="680"/>
      <c r="Q104" s="681"/>
      <c r="R104" s="681"/>
      <c r="S104" s="681"/>
      <c r="T104" s="681"/>
      <c r="U104" s="682"/>
    </row>
    <row r="105" spans="1:23" s="25" customFormat="1" ht="35.25" customHeight="1" x14ac:dyDescent="0.15">
      <c r="B105" s="866"/>
      <c r="C105" s="673" t="s">
        <v>222</v>
      </c>
      <c r="D105" s="674"/>
      <c r="E105" s="771" t="e">
        <f>#REF!</f>
        <v>#REF!</v>
      </c>
      <c r="F105" s="772"/>
      <c r="G105" s="772"/>
      <c r="H105" s="772"/>
      <c r="I105" s="772"/>
      <c r="J105" s="772"/>
      <c r="K105" s="772"/>
      <c r="L105" s="772"/>
      <c r="M105" s="773"/>
      <c r="N105" s="151" t="e">
        <f>IF(E105&gt;0,"○","")</f>
        <v>#REF!</v>
      </c>
      <c r="O105" s="151" t="str">
        <f>IFERROR(IF(VLOOKUP(E105,【選択肢】!$O$6:$P$81,2,FALSE)&gt;0,"○","×"),"")</f>
        <v/>
      </c>
      <c r="P105" s="680" t="s">
        <v>713</v>
      </c>
      <c r="Q105" s="681"/>
      <c r="R105" s="681"/>
      <c r="S105" s="681"/>
      <c r="T105" s="681"/>
      <c r="U105" s="682"/>
    </row>
    <row r="106" spans="1:23" s="25" customFormat="1" ht="35.25" customHeight="1" x14ac:dyDescent="0.15">
      <c r="B106" s="866"/>
      <c r="C106" s="675"/>
      <c r="D106" s="676"/>
      <c r="E106" s="771" t="e">
        <f>#REF!</f>
        <v>#REF!</v>
      </c>
      <c r="F106" s="772"/>
      <c r="G106" s="772"/>
      <c r="H106" s="772"/>
      <c r="I106" s="772"/>
      <c r="J106" s="772"/>
      <c r="K106" s="772"/>
      <c r="L106" s="772"/>
      <c r="M106" s="773"/>
      <c r="N106" s="151" t="e">
        <f>IF(E106&gt;0,"○","")</f>
        <v>#REF!</v>
      </c>
      <c r="O106" s="151" t="str">
        <f>IFERROR(IF(VLOOKUP(E106,【選択肢】!$O$6:$P$81,2,FALSE)&gt;0,"○","×"),"")</f>
        <v/>
      </c>
      <c r="P106" s="680"/>
      <c r="Q106" s="681"/>
      <c r="R106" s="681"/>
      <c r="S106" s="681"/>
      <c r="T106" s="681"/>
      <c r="U106" s="682"/>
    </row>
    <row r="107" spans="1:23" s="25" customFormat="1" ht="35.25" customHeight="1" x14ac:dyDescent="0.15">
      <c r="B107" s="866"/>
      <c r="C107" s="675"/>
      <c r="D107" s="676"/>
      <c r="E107" s="771" t="e">
        <f>#REF!</f>
        <v>#REF!</v>
      </c>
      <c r="F107" s="772"/>
      <c r="G107" s="772"/>
      <c r="H107" s="772"/>
      <c r="I107" s="772"/>
      <c r="J107" s="772"/>
      <c r="K107" s="772"/>
      <c r="L107" s="772"/>
      <c r="M107" s="773"/>
      <c r="N107" s="151" t="e">
        <f>IF(E107&gt;0,"○","")</f>
        <v>#REF!</v>
      </c>
      <c r="O107" s="151" t="str">
        <f>IFERROR(IF(VLOOKUP(E107,【選択肢】!$O$6:$P$81,2,FALSE)&gt;0,"○","×"),"")</f>
        <v/>
      </c>
      <c r="P107" s="680"/>
      <c r="Q107" s="681"/>
      <c r="R107" s="681"/>
      <c r="S107" s="681"/>
      <c r="T107" s="681"/>
      <c r="U107" s="682"/>
    </row>
    <row r="108" spans="1:23" s="25" customFormat="1" ht="35.25" customHeight="1" x14ac:dyDescent="0.15">
      <c r="B108" s="866"/>
      <c r="C108" s="675"/>
      <c r="D108" s="676"/>
      <c r="E108" s="771" t="e">
        <f>#REF!</f>
        <v>#REF!</v>
      </c>
      <c r="F108" s="772"/>
      <c r="G108" s="772"/>
      <c r="H108" s="772"/>
      <c r="I108" s="772"/>
      <c r="J108" s="772"/>
      <c r="K108" s="772"/>
      <c r="L108" s="772"/>
      <c r="M108" s="773"/>
      <c r="N108" s="151" t="e">
        <f>IF(E108&gt;0,"○","")</f>
        <v>#REF!</v>
      </c>
      <c r="O108" s="151" t="str">
        <f>IFERROR(IF(VLOOKUP(E108,【選択肢】!$O$6:$P$81,2,FALSE)&gt;0,"○","×"),"")</f>
        <v/>
      </c>
      <c r="P108" s="680"/>
      <c r="Q108" s="681"/>
      <c r="R108" s="681"/>
      <c r="S108" s="681"/>
      <c r="T108" s="681"/>
      <c r="U108" s="682"/>
    </row>
    <row r="109" spans="1:23" s="25" customFormat="1" ht="35.25" customHeight="1" x14ac:dyDescent="0.15">
      <c r="B109" s="866"/>
      <c r="C109" s="675"/>
      <c r="D109" s="676"/>
      <c r="E109" s="771" t="e">
        <f>#REF!</f>
        <v>#REF!</v>
      </c>
      <c r="F109" s="772"/>
      <c r="G109" s="772"/>
      <c r="H109" s="772"/>
      <c r="I109" s="772"/>
      <c r="J109" s="772"/>
      <c r="K109" s="772"/>
      <c r="L109" s="772"/>
      <c r="M109" s="773"/>
      <c r="N109" s="151" t="e">
        <f>IF(E109&gt;0,"○","")</f>
        <v>#REF!</v>
      </c>
      <c r="O109" s="151" t="str">
        <f>IFERROR(IF(VLOOKUP(E109,【選択肢】!$O$6:$P$81,2,FALSE)&gt;0,"○","×"),"")</f>
        <v/>
      </c>
      <c r="P109" s="680"/>
      <c r="Q109" s="681"/>
      <c r="R109" s="681"/>
      <c r="S109" s="681"/>
      <c r="T109" s="681"/>
      <c r="U109" s="682"/>
    </row>
    <row r="110" spans="1:23" s="25" customFormat="1" ht="21" customHeight="1" x14ac:dyDescent="0.15">
      <c r="B110" s="866"/>
      <c r="C110" s="677"/>
      <c r="D110" s="678"/>
      <c r="E110" s="774" t="s">
        <v>301</v>
      </c>
      <c r="F110" s="775"/>
      <c r="G110" s="775"/>
      <c r="H110" s="775"/>
      <c r="I110" s="775"/>
      <c r="J110" s="775"/>
      <c r="K110" s="775"/>
      <c r="L110" s="775"/>
      <c r="M110" s="775"/>
      <c r="N110" s="775"/>
      <c r="O110" s="775"/>
      <c r="P110" s="775"/>
      <c r="Q110" s="775"/>
      <c r="R110" s="775"/>
      <c r="S110" s="775"/>
      <c r="T110" s="775"/>
      <c r="U110" s="776"/>
    </row>
    <row r="111" spans="1:23" s="25" customFormat="1" ht="26.25" customHeight="1" x14ac:dyDescent="0.15">
      <c r="B111" s="778"/>
      <c r="C111" s="786" t="s">
        <v>219</v>
      </c>
      <c r="D111" s="786"/>
      <c r="E111" s="718" t="s">
        <v>441</v>
      </c>
      <c r="F111" s="719"/>
      <c r="G111" s="719"/>
      <c r="H111" s="719"/>
      <c r="I111" s="719"/>
      <c r="J111" s="719"/>
      <c r="K111" s="719"/>
      <c r="L111" s="719"/>
      <c r="M111" s="720"/>
      <c r="N111" s="127" t="e">
        <f>IF(COUNTIF(#REF!,"○")&gt;0,"○","－")</f>
        <v>#REF!</v>
      </c>
      <c r="O111" s="127" t="e">
        <f>IF(N111="－","－",IF(【選択肢】!P56&gt;0,"○","×"))</f>
        <v>#REF!</v>
      </c>
      <c r="P111" s="759" t="s">
        <v>714</v>
      </c>
      <c r="Q111" s="760"/>
      <c r="R111" s="760"/>
      <c r="S111" s="760"/>
      <c r="T111" s="760"/>
      <c r="U111" s="761"/>
    </row>
    <row r="112" spans="1:23" s="5" customFormat="1" ht="16.5" customHeight="1" x14ac:dyDescent="0.15">
      <c r="A112" s="9"/>
      <c r="B112" s="138"/>
      <c r="C112" s="138"/>
      <c r="D112" s="138"/>
      <c r="E112" s="138"/>
      <c r="F112" s="139"/>
      <c r="G112" s="139"/>
      <c r="H112" s="139"/>
      <c r="I112" s="139"/>
      <c r="J112" s="139"/>
      <c r="K112" s="139"/>
      <c r="L112" s="139"/>
      <c r="M112" s="139"/>
      <c r="N112" s="140"/>
      <c r="O112" s="140"/>
      <c r="P112" s="50"/>
      <c r="Q112" s="50"/>
      <c r="R112" s="50"/>
      <c r="S112" s="50"/>
      <c r="T112" s="50"/>
      <c r="U112" s="50"/>
      <c r="W112" s="9"/>
    </row>
    <row r="113" spans="1:31" s="25" customFormat="1" ht="36" customHeight="1" x14ac:dyDescent="0.15">
      <c r="B113" s="582" t="s">
        <v>459</v>
      </c>
      <c r="C113" s="582"/>
      <c r="D113" s="582"/>
      <c r="E113" s="666" t="s">
        <v>14</v>
      </c>
      <c r="F113" s="679"/>
      <c r="G113" s="679"/>
      <c r="H113" s="679"/>
      <c r="I113" s="679"/>
      <c r="J113" s="679"/>
      <c r="K113" s="679"/>
      <c r="L113" s="679"/>
      <c r="M113" s="667"/>
      <c r="N113" s="121" t="s">
        <v>15</v>
      </c>
      <c r="O113" s="121" t="s">
        <v>42</v>
      </c>
      <c r="P113" s="544" t="s">
        <v>70</v>
      </c>
      <c r="Q113" s="770"/>
      <c r="R113" s="770"/>
      <c r="S113" s="770"/>
      <c r="T113" s="770"/>
      <c r="U113" s="545"/>
    </row>
    <row r="114" spans="1:31" ht="26.25" customHeight="1" x14ac:dyDescent="0.15">
      <c r="A114" s="25"/>
      <c r="B114" s="787" t="s">
        <v>74</v>
      </c>
      <c r="C114" s="788"/>
      <c r="D114" s="789"/>
      <c r="E114" s="718" t="s">
        <v>318</v>
      </c>
      <c r="F114" s="719"/>
      <c r="G114" s="719"/>
      <c r="H114" s="719"/>
      <c r="I114" s="719"/>
      <c r="J114" s="719"/>
      <c r="K114" s="719"/>
      <c r="L114" s="719"/>
      <c r="M114" s="720"/>
      <c r="N114" s="141" t="e">
        <f>IF(COUNTIF(#REF!,報告書!E114)&gt;0,"○","－")</f>
        <v>#REF!</v>
      </c>
      <c r="O114" s="127" t="e">
        <f>IF(N114="－","－",IF(【選択肢】!P57&gt;0,"○","×"))</f>
        <v>#REF!</v>
      </c>
      <c r="P114" s="680"/>
      <c r="Q114" s="681"/>
      <c r="R114" s="681"/>
      <c r="S114" s="681"/>
      <c r="T114" s="681"/>
      <c r="U114" s="682"/>
    </row>
    <row r="115" spans="1:31" s="25" customFormat="1" ht="26.25" customHeight="1" x14ac:dyDescent="0.15">
      <c r="A115" s="26"/>
      <c r="B115" s="790"/>
      <c r="C115" s="791"/>
      <c r="D115" s="792"/>
      <c r="E115" s="718" t="s">
        <v>466</v>
      </c>
      <c r="F115" s="719"/>
      <c r="G115" s="719"/>
      <c r="H115" s="719"/>
      <c r="I115" s="719"/>
      <c r="J115" s="719"/>
      <c r="K115" s="719"/>
      <c r="L115" s="719"/>
      <c r="M115" s="720"/>
      <c r="N115" s="130" t="e">
        <f>IF(COUNTIF(#REF!,報告書!E115)&gt;0,"○","－")</f>
        <v>#REF!</v>
      </c>
      <c r="O115" s="127" t="e">
        <f>IF(N115="－","－",IF(【選択肢】!P58&gt;0,"○","×"))</f>
        <v>#REF!</v>
      </c>
      <c r="P115" s="680"/>
      <c r="Q115" s="681"/>
      <c r="R115" s="681"/>
      <c r="S115" s="681"/>
      <c r="T115" s="681"/>
      <c r="U115" s="682"/>
    </row>
    <row r="116" spans="1:31" s="25" customFormat="1" ht="26.25" customHeight="1" x14ac:dyDescent="0.15">
      <c r="A116" s="26"/>
      <c r="B116" s="790"/>
      <c r="C116" s="791"/>
      <c r="D116" s="792"/>
      <c r="E116" s="718" t="s">
        <v>319</v>
      </c>
      <c r="F116" s="719"/>
      <c r="G116" s="719"/>
      <c r="H116" s="719"/>
      <c r="I116" s="719"/>
      <c r="J116" s="719"/>
      <c r="K116" s="719"/>
      <c r="L116" s="719"/>
      <c r="M116" s="720"/>
      <c r="N116" s="141" t="e">
        <f>IF(COUNTIF(#REF!,報告書!E116)&gt;0,"○","－")</f>
        <v>#REF!</v>
      </c>
      <c r="O116" s="127" t="e">
        <f>IF(N116="－","－",IF(【選択肢】!P59&gt;0,"○","×"))</f>
        <v>#REF!</v>
      </c>
      <c r="P116" s="680"/>
      <c r="Q116" s="681"/>
      <c r="R116" s="681"/>
      <c r="S116" s="681"/>
      <c r="T116" s="681"/>
      <c r="U116" s="682"/>
      <c r="V116" s="9"/>
    </row>
    <row r="117" spans="1:31" s="25" customFormat="1" ht="26.25" customHeight="1" x14ac:dyDescent="0.15">
      <c r="A117" s="26"/>
      <c r="B117" s="790"/>
      <c r="C117" s="791"/>
      <c r="D117" s="792"/>
      <c r="E117" s="718" t="s">
        <v>320</v>
      </c>
      <c r="F117" s="719"/>
      <c r="G117" s="719"/>
      <c r="H117" s="719"/>
      <c r="I117" s="719"/>
      <c r="J117" s="719"/>
      <c r="K117" s="719"/>
      <c r="L117" s="719"/>
      <c r="M117" s="720"/>
      <c r="N117" s="141" t="e">
        <f>IF(COUNTIF(#REF!,報告書!E117)&gt;0,"○","－")</f>
        <v>#REF!</v>
      </c>
      <c r="O117" s="127" t="e">
        <f>IF(N117="－","－",IF(【選択肢】!P60&gt;0,"○","×"))</f>
        <v>#REF!</v>
      </c>
      <c r="P117" s="680"/>
      <c r="Q117" s="681"/>
      <c r="R117" s="681"/>
      <c r="S117" s="681"/>
      <c r="T117" s="681"/>
      <c r="U117" s="682"/>
      <c r="V117" s="9"/>
    </row>
    <row r="118" spans="1:31" s="25" customFormat="1" ht="26.25" customHeight="1" x14ac:dyDescent="0.15">
      <c r="A118" s="26"/>
      <c r="B118" s="790"/>
      <c r="C118" s="791"/>
      <c r="D118" s="792"/>
      <c r="E118" s="718" t="s">
        <v>321</v>
      </c>
      <c r="F118" s="719"/>
      <c r="G118" s="719"/>
      <c r="H118" s="719"/>
      <c r="I118" s="719"/>
      <c r="J118" s="719"/>
      <c r="K118" s="719"/>
      <c r="L118" s="719"/>
      <c r="M118" s="720"/>
      <c r="N118" s="141" t="e">
        <f>IF(COUNTIF(#REF!,報告書!E118)&gt;0,"○","－")</f>
        <v>#REF!</v>
      </c>
      <c r="O118" s="127" t="e">
        <f>IF(N118="－","－",IF(【選択肢】!P61&gt;0,"○","×"))</f>
        <v>#REF!</v>
      </c>
      <c r="P118" s="680" t="s">
        <v>715</v>
      </c>
      <c r="Q118" s="681"/>
      <c r="R118" s="681"/>
      <c r="S118" s="681"/>
      <c r="T118" s="681"/>
      <c r="U118" s="682"/>
      <c r="V118" s="9"/>
    </row>
    <row r="119" spans="1:31" s="25" customFormat="1" ht="26.25" customHeight="1" x14ac:dyDescent="0.15">
      <c r="A119" s="26"/>
      <c r="B119" s="790"/>
      <c r="C119" s="791"/>
      <c r="D119" s="792"/>
      <c r="E119" s="718" t="s">
        <v>456</v>
      </c>
      <c r="F119" s="719"/>
      <c r="G119" s="719"/>
      <c r="H119" s="719"/>
      <c r="I119" s="719"/>
      <c r="J119" s="719"/>
      <c r="K119" s="719"/>
      <c r="L119" s="719"/>
      <c r="M119" s="720"/>
      <c r="N119" s="141" t="e">
        <f>IF(COUNTIF(#REF!,報告書!E119)&gt;0,"○","－")</f>
        <v>#REF!</v>
      </c>
      <c r="O119" s="127" t="e">
        <f>IF(N119="－","－",IF(【選択肢】!P62&gt;0,"○","×"))</f>
        <v>#REF!</v>
      </c>
      <c r="P119" s="680"/>
      <c r="Q119" s="681"/>
      <c r="R119" s="681"/>
      <c r="S119" s="681"/>
      <c r="T119" s="681"/>
      <c r="U119" s="682"/>
      <c r="V119" s="9"/>
    </row>
    <row r="120" spans="1:31" s="25" customFormat="1" ht="33" customHeight="1" x14ac:dyDescent="0.15">
      <c r="A120" s="26"/>
      <c r="B120" s="790"/>
      <c r="C120" s="791"/>
      <c r="D120" s="792"/>
      <c r="E120" s="718" t="s">
        <v>322</v>
      </c>
      <c r="F120" s="719"/>
      <c r="G120" s="719"/>
      <c r="H120" s="719"/>
      <c r="I120" s="719"/>
      <c r="J120" s="719"/>
      <c r="K120" s="719"/>
      <c r="L120" s="719"/>
      <c r="M120" s="720"/>
      <c r="N120" s="141" t="e">
        <f>IF(COUNTIF(#REF!,報告書!E120)&gt;0,"○","－")</f>
        <v>#REF!</v>
      </c>
      <c r="O120" s="127" t="e">
        <f>IF(N120="－","－",IF(【選択肢】!P63&gt;0,"○","×"))</f>
        <v>#REF!</v>
      </c>
      <c r="P120" s="680"/>
      <c r="Q120" s="681"/>
      <c r="R120" s="681"/>
      <c r="S120" s="681"/>
      <c r="T120" s="681"/>
      <c r="U120" s="682"/>
      <c r="V120" s="9"/>
    </row>
    <row r="121" spans="1:31" s="25" customFormat="1" ht="26.25" customHeight="1" x14ac:dyDescent="0.15">
      <c r="A121" s="26"/>
      <c r="B121" s="790"/>
      <c r="C121" s="791"/>
      <c r="D121" s="792"/>
      <c r="E121" s="718" t="s">
        <v>323</v>
      </c>
      <c r="F121" s="719"/>
      <c r="G121" s="719"/>
      <c r="H121" s="719"/>
      <c r="I121" s="719"/>
      <c r="J121" s="719"/>
      <c r="K121" s="719"/>
      <c r="L121" s="719"/>
      <c r="M121" s="720"/>
      <c r="N121" s="141" t="e">
        <f>IF(COUNTIF(#REF!,報告書!E121)&gt;0,"○","－")</f>
        <v>#REF!</v>
      </c>
      <c r="O121" s="127" t="e">
        <f>IF(N121="－","－",IF(【選択肢】!P64&gt;0,"○","×"))</f>
        <v>#REF!</v>
      </c>
      <c r="P121" s="680"/>
      <c r="Q121" s="681"/>
      <c r="R121" s="681"/>
      <c r="S121" s="681"/>
      <c r="T121" s="681"/>
      <c r="U121" s="682"/>
      <c r="V121" s="9"/>
    </row>
    <row r="122" spans="1:31" s="25" customFormat="1" ht="26.25" customHeight="1" x14ac:dyDescent="0.15">
      <c r="B122" s="793"/>
      <c r="C122" s="794"/>
      <c r="D122" s="795"/>
      <c r="E122" s="715" t="s">
        <v>240</v>
      </c>
      <c r="F122" s="716"/>
      <c r="G122" s="716"/>
      <c r="H122" s="716"/>
      <c r="I122" s="716"/>
      <c r="J122" s="716"/>
      <c r="K122" s="716"/>
      <c r="L122" s="716"/>
      <c r="M122" s="717"/>
      <c r="N122" s="157" t="e">
        <f>IF(COUNTIF(#REF!,報告書!E122)&gt;0,"○","－")</f>
        <v>#REF!</v>
      </c>
      <c r="O122" s="127" t="e">
        <f>IF(N122="－","－",IF(【選択肢】!P65&gt;0,"○","×"))</f>
        <v>#REF!</v>
      </c>
      <c r="P122" s="767" t="s">
        <v>710</v>
      </c>
      <c r="Q122" s="768"/>
      <c r="R122" s="768"/>
      <c r="S122" s="768"/>
      <c r="T122" s="768"/>
      <c r="U122" s="769"/>
    </row>
    <row r="123" spans="1:31" s="25" customFormat="1" ht="16.5" customHeight="1" x14ac:dyDescent="0.15">
      <c r="B123" s="167"/>
      <c r="C123" s="168"/>
      <c r="D123" s="168"/>
      <c r="E123" s="169"/>
      <c r="F123" s="169"/>
      <c r="G123" s="169"/>
      <c r="H123" s="169"/>
      <c r="I123" s="169"/>
      <c r="J123" s="169"/>
      <c r="K123" s="169"/>
      <c r="L123" s="169"/>
      <c r="M123" s="169"/>
      <c r="N123" s="137"/>
      <c r="O123" s="137"/>
      <c r="P123" s="158"/>
      <c r="Q123" s="158"/>
      <c r="R123" s="158"/>
      <c r="S123" s="158"/>
      <c r="T123" s="158"/>
      <c r="U123" s="30"/>
    </row>
    <row r="124" spans="1:31" s="25" customFormat="1" ht="16.5" customHeight="1" x14ac:dyDescent="0.15">
      <c r="B124" s="777" t="s">
        <v>303</v>
      </c>
      <c r="C124" s="777"/>
      <c r="D124" s="777"/>
      <c r="E124" s="777"/>
      <c r="F124" s="777"/>
      <c r="G124" s="777"/>
      <c r="H124" s="777"/>
      <c r="I124" s="777"/>
      <c r="J124" s="777"/>
      <c r="K124" s="777"/>
      <c r="L124" s="777"/>
      <c r="M124" s="777"/>
      <c r="N124" s="777"/>
      <c r="O124" s="140"/>
      <c r="P124" s="156"/>
      <c r="Q124" s="156"/>
      <c r="R124" s="156"/>
      <c r="S124" s="156"/>
      <c r="T124" s="156"/>
      <c r="U124" s="30"/>
    </row>
    <row r="125" spans="1:31" s="25" customFormat="1" ht="22.5" customHeight="1" x14ac:dyDescent="0.15">
      <c r="A125" s="26"/>
      <c r="B125" s="666" t="s">
        <v>224</v>
      </c>
      <c r="C125" s="679"/>
      <c r="D125" s="679"/>
      <c r="E125" s="679"/>
      <c r="F125" s="679"/>
      <c r="G125" s="679"/>
      <c r="H125" s="679"/>
      <c r="I125" s="679"/>
      <c r="J125" s="679"/>
      <c r="K125" s="679"/>
      <c r="L125" s="679"/>
      <c r="M125" s="667"/>
      <c r="N125" s="144" t="s">
        <v>15</v>
      </c>
      <c r="O125" s="144" t="s">
        <v>42</v>
      </c>
      <c r="P125" s="756" t="s">
        <v>305</v>
      </c>
      <c r="Q125" s="757"/>
      <c r="R125" s="757"/>
      <c r="S125" s="757"/>
      <c r="T125" s="757"/>
      <c r="U125" s="758"/>
      <c r="V125" s="9"/>
    </row>
    <row r="126" spans="1:31" s="25" customFormat="1" ht="15.75" customHeight="1" x14ac:dyDescent="0.15">
      <c r="A126" s="26"/>
      <c r="B126" s="880" t="s">
        <v>438</v>
      </c>
      <c r="C126" s="881"/>
      <c r="D126" s="881"/>
      <c r="E126" s="881"/>
      <c r="F126" s="881"/>
      <c r="G126" s="881"/>
      <c r="H126" s="881"/>
      <c r="I126" s="881"/>
      <c r="J126" s="881"/>
      <c r="K126" s="881"/>
      <c r="L126" s="881"/>
      <c r="M126" s="882"/>
      <c r="N126" s="863"/>
      <c r="O126" s="863"/>
      <c r="P126" s="145" t="s">
        <v>215</v>
      </c>
      <c r="Q126" s="730"/>
      <c r="R126" s="731"/>
      <c r="S126" s="731"/>
      <c r="T126" s="731"/>
      <c r="U126" s="732"/>
      <c r="V126" s="9"/>
    </row>
    <row r="127" spans="1:31" s="25" customFormat="1" ht="30" customHeight="1" x14ac:dyDescent="0.15">
      <c r="A127" s="26"/>
      <c r="B127" s="883"/>
      <c r="C127" s="858"/>
      <c r="D127" s="858"/>
      <c r="E127" s="858"/>
      <c r="F127" s="858"/>
      <c r="G127" s="858"/>
      <c r="H127" s="858"/>
      <c r="I127" s="858"/>
      <c r="J127" s="858"/>
      <c r="K127" s="858"/>
      <c r="L127" s="858"/>
      <c r="M127" s="859"/>
      <c r="N127" s="864"/>
      <c r="O127" s="864"/>
      <c r="P127" s="363"/>
      <c r="Q127" s="733"/>
      <c r="R127" s="734"/>
      <c r="S127" s="734"/>
      <c r="T127" s="734"/>
      <c r="U127" s="735"/>
      <c r="V127" s="9"/>
      <c r="Z127" s="152"/>
      <c r="AA127" s="152"/>
      <c r="AB127" s="152"/>
      <c r="AC127" s="152"/>
      <c r="AD127" s="152"/>
      <c r="AE127" s="152"/>
    </row>
    <row r="128" spans="1:31" s="373" customFormat="1" ht="16.5" customHeight="1" x14ac:dyDescent="0.15">
      <c r="B128" s="777" t="s">
        <v>303</v>
      </c>
      <c r="C128" s="777"/>
      <c r="D128" s="777"/>
      <c r="E128" s="777"/>
      <c r="F128" s="777"/>
      <c r="G128" s="777"/>
      <c r="H128" s="777"/>
      <c r="I128" s="777"/>
      <c r="J128" s="777"/>
      <c r="K128" s="777"/>
      <c r="L128" s="777"/>
      <c r="M128" s="777"/>
      <c r="N128" s="777"/>
      <c r="O128" s="377"/>
      <c r="P128" s="378"/>
      <c r="Q128" s="378"/>
      <c r="R128" s="378"/>
      <c r="S128" s="378"/>
      <c r="T128" s="378"/>
      <c r="U128" s="379"/>
    </row>
    <row r="129" spans="1:31" s="373" customFormat="1" ht="22.5" customHeight="1" x14ac:dyDescent="0.15">
      <c r="B129" s="499" t="s">
        <v>224</v>
      </c>
      <c r="C129" s="686"/>
      <c r="D129" s="686"/>
      <c r="E129" s="686"/>
      <c r="F129" s="686"/>
      <c r="G129" s="686"/>
      <c r="H129" s="686"/>
      <c r="I129" s="686"/>
      <c r="J129" s="686"/>
      <c r="K129" s="686"/>
      <c r="L129" s="686"/>
      <c r="M129" s="500"/>
      <c r="N129" s="380" t="s">
        <v>15</v>
      </c>
      <c r="O129" s="380" t="s">
        <v>42</v>
      </c>
      <c r="P129" s="905" t="s">
        <v>467</v>
      </c>
      <c r="Q129" s="906"/>
      <c r="R129" s="907"/>
      <c r="S129" s="908" t="s">
        <v>468</v>
      </c>
      <c r="T129" s="908"/>
      <c r="U129" s="909"/>
    </row>
    <row r="130" spans="1:31" s="373" customFormat="1" ht="15.75" customHeight="1" x14ac:dyDescent="0.15">
      <c r="B130" s="910" t="s">
        <v>469</v>
      </c>
      <c r="C130" s="911"/>
      <c r="D130" s="911"/>
      <c r="E130" s="911"/>
      <c r="F130" s="911"/>
      <c r="G130" s="911"/>
      <c r="H130" s="911"/>
      <c r="I130" s="911"/>
      <c r="J130" s="911"/>
      <c r="K130" s="911"/>
      <c r="L130" s="911"/>
      <c r="M130" s="912"/>
      <c r="N130" s="916"/>
      <c r="O130" s="916"/>
      <c r="P130" s="884"/>
      <c r="Q130" s="885"/>
      <c r="R130" s="888" t="s">
        <v>470</v>
      </c>
      <c r="S130" s="884"/>
      <c r="T130" s="885"/>
      <c r="U130" s="888" t="s">
        <v>470</v>
      </c>
    </row>
    <row r="131" spans="1:31" s="373" customFormat="1" ht="30" customHeight="1" x14ac:dyDescent="0.15">
      <c r="B131" s="913"/>
      <c r="C131" s="914"/>
      <c r="D131" s="914"/>
      <c r="E131" s="914"/>
      <c r="F131" s="914"/>
      <c r="G131" s="914"/>
      <c r="H131" s="914"/>
      <c r="I131" s="914"/>
      <c r="J131" s="914"/>
      <c r="K131" s="914"/>
      <c r="L131" s="914"/>
      <c r="M131" s="915"/>
      <c r="N131" s="864"/>
      <c r="O131" s="864"/>
      <c r="P131" s="886"/>
      <c r="Q131" s="887"/>
      <c r="R131" s="889"/>
      <c r="S131" s="886"/>
      <c r="T131" s="887"/>
      <c r="U131" s="889"/>
      <c r="Z131" s="381"/>
      <c r="AA131" s="381"/>
      <c r="AB131" s="381"/>
      <c r="AC131" s="381"/>
      <c r="AD131" s="381"/>
      <c r="AE131" s="381"/>
    </row>
    <row r="132" spans="1:31" s="15" customFormat="1" ht="31.5" customHeight="1" x14ac:dyDescent="0.45">
      <c r="A132" s="7" t="s">
        <v>183</v>
      </c>
      <c r="B132" s="36"/>
      <c r="C132" s="36"/>
      <c r="D132" s="36"/>
      <c r="E132" s="36"/>
      <c r="F132" s="36"/>
      <c r="G132" s="36"/>
      <c r="H132" s="36"/>
      <c r="I132" s="5"/>
      <c r="J132" s="36"/>
      <c r="K132" s="36"/>
      <c r="L132" s="36"/>
      <c r="M132" s="36"/>
      <c r="N132" s="36"/>
      <c r="O132" s="36"/>
      <c r="P132" s="36"/>
      <c r="Q132" s="36"/>
      <c r="R132" s="36"/>
      <c r="S132" s="36"/>
    </row>
    <row r="133" spans="1:31" s="15" customFormat="1" ht="26.25" customHeight="1" x14ac:dyDescent="0.45">
      <c r="A133" s="7"/>
      <c r="B133" s="754" t="s">
        <v>15</v>
      </c>
      <c r="C133" s="754"/>
      <c r="D133" s="754"/>
      <c r="E133" s="754"/>
      <c r="F133" s="754"/>
      <c r="G133" s="754"/>
      <c r="H133" s="754"/>
      <c r="I133" s="754"/>
      <c r="J133" s="754"/>
      <c r="K133" s="754"/>
      <c r="L133" s="754"/>
      <c r="M133" s="754"/>
      <c r="N133" s="739" t="s">
        <v>46</v>
      </c>
      <c r="O133" s="740"/>
      <c r="P133" s="740"/>
      <c r="Q133" s="740"/>
      <c r="R133" s="740"/>
      <c r="S133" s="740"/>
      <c r="T133" s="740"/>
      <c r="U133" s="741"/>
    </row>
    <row r="134" spans="1:31" s="25" customFormat="1" ht="30.75" customHeight="1" x14ac:dyDescent="0.15">
      <c r="B134" s="742" t="s">
        <v>38</v>
      </c>
      <c r="C134" s="744"/>
      <c r="D134" s="742" t="s">
        <v>14</v>
      </c>
      <c r="E134" s="743"/>
      <c r="F134" s="744"/>
      <c r="G134" s="742" t="s">
        <v>36</v>
      </c>
      <c r="H134" s="743"/>
      <c r="I134" s="743"/>
      <c r="J134" s="743"/>
      <c r="K134" s="744"/>
      <c r="L134" s="879" t="s">
        <v>21</v>
      </c>
      <c r="M134" s="879"/>
      <c r="N134" s="739" t="s">
        <v>343</v>
      </c>
      <c r="O134" s="740"/>
      <c r="P134" s="740"/>
      <c r="Q134" s="740"/>
      <c r="R134" s="740"/>
      <c r="S134" s="741"/>
      <c r="T134" s="748" t="s">
        <v>306</v>
      </c>
      <c r="U134" s="749"/>
    </row>
    <row r="135" spans="1:31" s="25" customFormat="1" ht="22.5" customHeight="1" x14ac:dyDescent="0.15">
      <c r="B135" s="745"/>
      <c r="C135" s="747"/>
      <c r="D135" s="745"/>
      <c r="E135" s="746"/>
      <c r="F135" s="747"/>
      <c r="G135" s="745"/>
      <c r="H135" s="746"/>
      <c r="I135" s="746"/>
      <c r="J135" s="746"/>
      <c r="K135" s="747"/>
      <c r="L135" s="876" t="s">
        <v>37</v>
      </c>
      <c r="M135" s="876"/>
      <c r="N135" s="752" t="s">
        <v>192</v>
      </c>
      <c r="O135" s="753"/>
      <c r="P135" s="752" t="s">
        <v>193</v>
      </c>
      <c r="Q135" s="753"/>
      <c r="R135" s="752" t="s">
        <v>26</v>
      </c>
      <c r="S135" s="753"/>
      <c r="T135" s="750"/>
      <c r="U135" s="751"/>
    </row>
    <row r="136" spans="1:31" s="25" customFormat="1" ht="34.5" customHeight="1" x14ac:dyDescent="0.15">
      <c r="B136" s="755" t="e">
        <f>#REF!</f>
        <v>#REF!</v>
      </c>
      <c r="C136" s="755"/>
      <c r="D136" s="877" t="e">
        <f>#REF!</f>
        <v>#REF!</v>
      </c>
      <c r="E136" s="877"/>
      <c r="F136" s="877"/>
      <c r="G136" s="736" t="e">
        <f>#REF!</f>
        <v>#REF!</v>
      </c>
      <c r="H136" s="737"/>
      <c r="I136" s="737"/>
      <c r="J136" s="737"/>
      <c r="K136" s="738"/>
      <c r="L136" s="179" t="e">
        <f>IF(#REF!="","",#REF!)</f>
        <v>#REF!</v>
      </c>
      <c r="M136" s="364" t="e">
        <f>#REF!</f>
        <v>#REF!</v>
      </c>
      <c r="N136" s="434"/>
      <c r="O136" s="181" t="e">
        <f>M136</f>
        <v>#REF!</v>
      </c>
      <c r="P136" s="435"/>
      <c r="Q136" s="181" t="e">
        <f>M136</f>
        <v>#REF!</v>
      </c>
      <c r="R136" s="369" t="e">
        <f>IF(L136="","",N136+P136)</f>
        <v>#REF!</v>
      </c>
      <c r="S136" s="436" t="e">
        <f>M136</f>
        <v>#REF!</v>
      </c>
      <c r="T136" s="711"/>
      <c r="U136" s="689"/>
      <c r="Y136" s="132"/>
    </row>
    <row r="137" spans="1:31" s="25" customFormat="1" ht="34.5" customHeight="1" x14ac:dyDescent="0.15">
      <c r="B137" s="755" t="e">
        <f>#REF!</f>
        <v>#REF!</v>
      </c>
      <c r="C137" s="755"/>
      <c r="D137" s="877" t="e">
        <f>#REF!</f>
        <v>#REF!</v>
      </c>
      <c r="E137" s="877"/>
      <c r="F137" s="877"/>
      <c r="G137" s="736" t="e">
        <f>#REF!</f>
        <v>#REF!</v>
      </c>
      <c r="H137" s="737"/>
      <c r="I137" s="737"/>
      <c r="J137" s="737"/>
      <c r="K137" s="738"/>
      <c r="L137" s="179" t="e">
        <f>IF(#REF!="","",#REF!)</f>
        <v>#REF!</v>
      </c>
      <c r="M137" s="364" t="e">
        <f>#REF!</f>
        <v>#REF!</v>
      </c>
      <c r="N137" s="434"/>
      <c r="O137" s="181" t="e">
        <f t="shared" ref="O137:O145" si="0">M137</f>
        <v>#REF!</v>
      </c>
      <c r="P137" s="434"/>
      <c r="Q137" s="181" t="e">
        <f t="shared" ref="Q137:Q145" si="1">M137</f>
        <v>#REF!</v>
      </c>
      <c r="R137" s="369" t="e">
        <f>IF(L137="","",N137+P137)</f>
        <v>#REF!</v>
      </c>
      <c r="S137" s="437" t="e">
        <f t="shared" ref="S137:S145" si="2">M137</f>
        <v>#REF!</v>
      </c>
      <c r="T137" s="711"/>
      <c r="U137" s="689"/>
      <c r="Y137" s="132"/>
    </row>
    <row r="138" spans="1:31" s="25" customFormat="1" ht="34.5" customHeight="1" x14ac:dyDescent="0.15">
      <c r="B138" s="755" t="e">
        <f>#REF!</f>
        <v>#REF!</v>
      </c>
      <c r="C138" s="755"/>
      <c r="D138" s="877" t="e">
        <f>#REF!</f>
        <v>#REF!</v>
      </c>
      <c r="E138" s="877"/>
      <c r="F138" s="877"/>
      <c r="G138" s="736" t="e">
        <f>#REF!</f>
        <v>#REF!</v>
      </c>
      <c r="H138" s="737"/>
      <c r="I138" s="737"/>
      <c r="J138" s="737"/>
      <c r="K138" s="738"/>
      <c r="L138" s="179" t="e">
        <f>IF(#REF!="","",#REF!)</f>
        <v>#REF!</v>
      </c>
      <c r="M138" s="364" t="e">
        <f>#REF!</f>
        <v>#REF!</v>
      </c>
      <c r="N138" s="434"/>
      <c r="O138" s="181" t="e">
        <f t="shared" si="0"/>
        <v>#REF!</v>
      </c>
      <c r="P138" s="434"/>
      <c r="Q138" s="181" t="e">
        <f t="shared" si="1"/>
        <v>#REF!</v>
      </c>
      <c r="R138" s="369" t="e">
        <f>IF(L138="","",N138+P138)</f>
        <v>#REF!</v>
      </c>
      <c r="S138" s="437" t="e">
        <f t="shared" si="2"/>
        <v>#REF!</v>
      </c>
      <c r="T138" s="711"/>
      <c r="U138" s="689"/>
      <c r="Y138" s="132"/>
    </row>
    <row r="139" spans="1:31" s="25" customFormat="1" ht="34.5" customHeight="1" x14ac:dyDescent="0.15">
      <c r="B139" s="755" t="e">
        <f>#REF!</f>
        <v>#REF!</v>
      </c>
      <c r="C139" s="755"/>
      <c r="D139" s="877" t="e">
        <f>#REF!</f>
        <v>#REF!</v>
      </c>
      <c r="E139" s="877"/>
      <c r="F139" s="877"/>
      <c r="G139" s="736" t="e">
        <f>#REF!</f>
        <v>#REF!</v>
      </c>
      <c r="H139" s="737"/>
      <c r="I139" s="737"/>
      <c r="J139" s="737"/>
      <c r="K139" s="738"/>
      <c r="L139" s="179" t="e">
        <f>IF(#REF!="","",#REF!)</f>
        <v>#REF!</v>
      </c>
      <c r="M139" s="364" t="e">
        <f>#REF!</f>
        <v>#REF!</v>
      </c>
      <c r="N139" s="434"/>
      <c r="O139" s="181" t="e">
        <f t="shared" si="0"/>
        <v>#REF!</v>
      </c>
      <c r="P139" s="434"/>
      <c r="Q139" s="181" t="e">
        <f t="shared" si="1"/>
        <v>#REF!</v>
      </c>
      <c r="R139" s="369" t="e">
        <f>IF(L139="","",N139+P139)</f>
        <v>#REF!</v>
      </c>
      <c r="S139" s="437" t="e">
        <f t="shared" si="2"/>
        <v>#REF!</v>
      </c>
      <c r="T139" s="711"/>
      <c r="U139" s="689"/>
      <c r="Y139" s="132"/>
    </row>
    <row r="140" spans="1:31" s="25" customFormat="1" ht="34.5" customHeight="1" x14ac:dyDescent="0.15">
      <c r="B140" s="755" t="e">
        <f>#REF!</f>
        <v>#REF!</v>
      </c>
      <c r="C140" s="755"/>
      <c r="D140" s="878" t="e">
        <f>#REF!</f>
        <v>#REF!</v>
      </c>
      <c r="E140" s="878"/>
      <c r="F140" s="878"/>
      <c r="G140" s="736" t="e">
        <f>#REF!</f>
        <v>#REF!</v>
      </c>
      <c r="H140" s="737"/>
      <c r="I140" s="737"/>
      <c r="J140" s="737"/>
      <c r="K140" s="738"/>
      <c r="L140" s="179" t="e">
        <f>IF(#REF!="","",#REF!)</f>
        <v>#REF!</v>
      </c>
      <c r="M140" s="364" t="e">
        <f>#REF!</f>
        <v>#REF!</v>
      </c>
      <c r="N140" s="434"/>
      <c r="O140" s="181" t="e">
        <f t="shared" si="0"/>
        <v>#REF!</v>
      </c>
      <c r="P140" s="434"/>
      <c r="Q140" s="181" t="e">
        <f t="shared" si="1"/>
        <v>#REF!</v>
      </c>
      <c r="R140" s="369" t="e">
        <f t="shared" ref="R140:R145" si="3">IF(L140="","",N140+P140)</f>
        <v>#REF!</v>
      </c>
      <c r="S140" s="437" t="e">
        <f t="shared" si="2"/>
        <v>#REF!</v>
      </c>
      <c r="T140" s="711"/>
      <c r="U140" s="689"/>
      <c r="Y140" s="132" t="e">
        <f t="shared" ref="Y140:Y141" si="4">D140</f>
        <v>#REF!</v>
      </c>
    </row>
    <row r="141" spans="1:31" s="25" customFormat="1" ht="34.5" customHeight="1" x14ac:dyDescent="0.15">
      <c r="B141" s="755" t="e">
        <f>#REF!</f>
        <v>#REF!</v>
      </c>
      <c r="C141" s="755"/>
      <c r="D141" s="878" t="e">
        <f>#REF!</f>
        <v>#REF!</v>
      </c>
      <c r="E141" s="878"/>
      <c r="F141" s="878"/>
      <c r="G141" s="736" t="e">
        <f>#REF!</f>
        <v>#REF!</v>
      </c>
      <c r="H141" s="737"/>
      <c r="I141" s="737"/>
      <c r="J141" s="737"/>
      <c r="K141" s="738"/>
      <c r="L141" s="179" t="e">
        <f>IF(#REF!="","",#REF!)</f>
        <v>#REF!</v>
      </c>
      <c r="M141" s="364" t="e">
        <f>#REF!</f>
        <v>#REF!</v>
      </c>
      <c r="N141" s="434"/>
      <c r="O141" s="181" t="e">
        <f t="shared" si="0"/>
        <v>#REF!</v>
      </c>
      <c r="P141" s="434"/>
      <c r="Q141" s="181" t="e">
        <f t="shared" si="1"/>
        <v>#REF!</v>
      </c>
      <c r="R141" s="369" t="e">
        <f t="shared" si="3"/>
        <v>#REF!</v>
      </c>
      <c r="S141" s="437" t="e">
        <f t="shared" si="2"/>
        <v>#REF!</v>
      </c>
      <c r="T141" s="711"/>
      <c r="U141" s="689"/>
      <c r="Y141" s="132" t="e">
        <f t="shared" si="4"/>
        <v>#REF!</v>
      </c>
    </row>
    <row r="142" spans="1:31" s="25" customFormat="1" ht="34.5" customHeight="1" x14ac:dyDescent="0.15">
      <c r="B142" s="755" t="e">
        <f>#REF!</f>
        <v>#REF!</v>
      </c>
      <c r="C142" s="755"/>
      <c r="D142" s="878" t="e">
        <f>#REF!</f>
        <v>#REF!</v>
      </c>
      <c r="E142" s="878"/>
      <c r="F142" s="878"/>
      <c r="G142" s="736" t="e">
        <f>#REF!</f>
        <v>#REF!</v>
      </c>
      <c r="H142" s="737"/>
      <c r="I142" s="737"/>
      <c r="J142" s="737"/>
      <c r="K142" s="738"/>
      <c r="L142" s="179" t="e">
        <f>IF(#REF!="","",#REF!)</f>
        <v>#REF!</v>
      </c>
      <c r="M142" s="364" t="e">
        <f>#REF!</f>
        <v>#REF!</v>
      </c>
      <c r="N142" s="434"/>
      <c r="O142" s="181" t="e">
        <f t="shared" si="0"/>
        <v>#REF!</v>
      </c>
      <c r="P142" s="434"/>
      <c r="Q142" s="181" t="e">
        <f t="shared" si="1"/>
        <v>#REF!</v>
      </c>
      <c r="R142" s="369" t="e">
        <f t="shared" si="3"/>
        <v>#REF!</v>
      </c>
      <c r="S142" s="437" t="e">
        <f t="shared" si="2"/>
        <v>#REF!</v>
      </c>
      <c r="T142" s="711"/>
      <c r="U142" s="689"/>
      <c r="Y142" s="132"/>
    </row>
    <row r="143" spans="1:31" s="25" customFormat="1" ht="34.5" customHeight="1" x14ac:dyDescent="0.15">
      <c r="B143" s="755" t="e">
        <f>#REF!</f>
        <v>#REF!</v>
      </c>
      <c r="C143" s="755"/>
      <c r="D143" s="878" t="e">
        <f>#REF!</f>
        <v>#REF!</v>
      </c>
      <c r="E143" s="878"/>
      <c r="F143" s="878"/>
      <c r="G143" s="736" t="e">
        <f>#REF!</f>
        <v>#REF!</v>
      </c>
      <c r="H143" s="737"/>
      <c r="I143" s="737"/>
      <c r="J143" s="737"/>
      <c r="K143" s="738"/>
      <c r="L143" s="179" t="e">
        <f>IF(#REF!="","",#REF!)</f>
        <v>#REF!</v>
      </c>
      <c r="M143" s="364" t="e">
        <f>#REF!</f>
        <v>#REF!</v>
      </c>
      <c r="N143" s="434"/>
      <c r="O143" s="181" t="e">
        <f t="shared" si="0"/>
        <v>#REF!</v>
      </c>
      <c r="P143" s="434"/>
      <c r="Q143" s="181" t="e">
        <f t="shared" si="1"/>
        <v>#REF!</v>
      </c>
      <c r="R143" s="369" t="e">
        <f t="shared" si="3"/>
        <v>#REF!</v>
      </c>
      <c r="S143" s="437" t="e">
        <f t="shared" si="2"/>
        <v>#REF!</v>
      </c>
      <c r="T143" s="711"/>
      <c r="U143" s="689"/>
      <c r="Y143" s="132"/>
    </row>
    <row r="144" spans="1:31" s="25" customFormat="1" ht="34.5" customHeight="1" x14ac:dyDescent="0.15">
      <c r="B144" s="755" t="e">
        <f>#REF!</f>
        <v>#REF!</v>
      </c>
      <c r="C144" s="755"/>
      <c r="D144" s="878" t="e">
        <f>#REF!</f>
        <v>#REF!</v>
      </c>
      <c r="E144" s="878"/>
      <c r="F144" s="878"/>
      <c r="G144" s="736" t="e">
        <f>#REF!</f>
        <v>#REF!</v>
      </c>
      <c r="H144" s="737"/>
      <c r="I144" s="737"/>
      <c r="J144" s="737"/>
      <c r="K144" s="738"/>
      <c r="L144" s="179" t="e">
        <f>IF(#REF!="","",#REF!)</f>
        <v>#REF!</v>
      </c>
      <c r="M144" s="364" t="e">
        <f>#REF!</f>
        <v>#REF!</v>
      </c>
      <c r="N144" s="434"/>
      <c r="O144" s="181" t="e">
        <f t="shared" si="0"/>
        <v>#REF!</v>
      </c>
      <c r="P144" s="434"/>
      <c r="Q144" s="181" t="e">
        <f t="shared" si="1"/>
        <v>#REF!</v>
      </c>
      <c r="R144" s="369" t="e">
        <f t="shared" si="3"/>
        <v>#REF!</v>
      </c>
      <c r="S144" s="436" t="e">
        <f t="shared" si="2"/>
        <v>#REF!</v>
      </c>
      <c r="T144" s="711"/>
      <c r="U144" s="689"/>
      <c r="Y144" s="132"/>
    </row>
    <row r="145" spans="1:25" s="25" customFormat="1" ht="34.5" customHeight="1" x14ac:dyDescent="0.15">
      <c r="B145" s="755" t="e">
        <f>#REF!</f>
        <v>#REF!</v>
      </c>
      <c r="C145" s="755"/>
      <c r="D145" s="878" t="e">
        <f>#REF!</f>
        <v>#REF!</v>
      </c>
      <c r="E145" s="878"/>
      <c r="F145" s="878"/>
      <c r="G145" s="736" t="e">
        <f>#REF!</f>
        <v>#REF!</v>
      </c>
      <c r="H145" s="737"/>
      <c r="I145" s="737"/>
      <c r="J145" s="737"/>
      <c r="K145" s="738"/>
      <c r="L145" s="179" t="e">
        <f>IF(#REF!="","",#REF!)</f>
        <v>#REF!</v>
      </c>
      <c r="M145" s="364" t="e">
        <f>#REF!</f>
        <v>#REF!</v>
      </c>
      <c r="N145" s="434"/>
      <c r="O145" s="181" t="e">
        <f t="shared" si="0"/>
        <v>#REF!</v>
      </c>
      <c r="P145" s="434"/>
      <c r="Q145" s="181" t="e">
        <f t="shared" si="1"/>
        <v>#REF!</v>
      </c>
      <c r="R145" s="369" t="e">
        <f t="shared" si="3"/>
        <v>#REF!</v>
      </c>
      <c r="S145" s="436" t="e">
        <f t="shared" si="2"/>
        <v>#REF!</v>
      </c>
      <c r="T145" s="711"/>
      <c r="U145" s="689"/>
      <c r="Y145" s="132"/>
    </row>
    <row r="146" spans="1:25" s="25" customFormat="1" ht="34.5" customHeight="1" x14ac:dyDescent="0.15">
      <c r="B146" s="755" t="e">
        <f>#REF!</f>
        <v>#REF!</v>
      </c>
      <c r="C146" s="755"/>
      <c r="D146" s="878" t="e">
        <f>#REF!</f>
        <v>#REF!</v>
      </c>
      <c r="E146" s="878"/>
      <c r="F146" s="878"/>
      <c r="G146" s="736" t="e">
        <f>#REF!</f>
        <v>#REF!</v>
      </c>
      <c r="H146" s="737"/>
      <c r="I146" s="737"/>
      <c r="J146" s="737"/>
      <c r="K146" s="738"/>
      <c r="L146" s="179" t="e">
        <f>IF(#REF!="","",#REF!)</f>
        <v>#REF!</v>
      </c>
      <c r="M146" s="364" t="e">
        <f>#REF!</f>
        <v>#REF!</v>
      </c>
      <c r="N146" s="434"/>
      <c r="O146" s="181" t="e">
        <f>M146</f>
        <v>#REF!</v>
      </c>
      <c r="P146" s="434"/>
      <c r="Q146" s="181" t="e">
        <f>M146</f>
        <v>#REF!</v>
      </c>
      <c r="R146" s="369" t="e">
        <f>IF(L146="","",N146+P146)</f>
        <v>#REF!</v>
      </c>
      <c r="S146" s="437" t="e">
        <f>M146</f>
        <v>#REF!</v>
      </c>
      <c r="T146" s="711"/>
      <c r="U146" s="689"/>
      <c r="Y146" s="132"/>
    </row>
    <row r="147" spans="1:25" ht="21" customHeight="1" x14ac:dyDescent="0.15">
      <c r="B147" s="875"/>
      <c r="C147" s="875"/>
      <c r="D147" s="176" t="s">
        <v>301</v>
      </c>
      <c r="E147" s="176"/>
      <c r="F147" s="176"/>
      <c r="G147" s="299"/>
      <c r="H147" s="299"/>
      <c r="I147" s="299"/>
      <c r="J147" s="299"/>
      <c r="K147" s="299"/>
      <c r="L147" s="180"/>
      <c r="M147" s="178"/>
      <c r="N147" s="300"/>
      <c r="O147" s="294"/>
      <c r="P147" s="300"/>
      <c r="Q147" s="294"/>
      <c r="R147" s="300"/>
      <c r="S147" s="294"/>
      <c r="T147" s="177"/>
      <c r="U147" s="177"/>
      <c r="Y147" s="132"/>
    </row>
    <row r="148" spans="1:25" ht="21" customHeight="1" x14ac:dyDescent="0.15">
      <c r="B148" s="26" t="s">
        <v>304</v>
      </c>
      <c r="C148" s="28"/>
      <c r="D148" s="170"/>
      <c r="E148" s="170"/>
      <c r="F148" s="170"/>
      <c r="G148" s="170"/>
      <c r="H148" s="170"/>
      <c r="I148" s="170"/>
      <c r="J148" s="170"/>
      <c r="K148" s="170"/>
      <c r="L148" s="170"/>
      <c r="M148" s="170"/>
      <c r="N148" s="28"/>
      <c r="O148" s="28"/>
      <c r="P148" s="28"/>
      <c r="Q148" s="28"/>
      <c r="R148" s="28"/>
      <c r="S148" s="28"/>
      <c r="T148" s="28"/>
      <c r="U148" s="28"/>
      <c r="Y148" s="132"/>
    </row>
    <row r="149" spans="1:25" ht="8.25" customHeight="1" x14ac:dyDescent="0.15"/>
    <row r="150" spans="1:25" s="25" customFormat="1" ht="20.25" customHeight="1" x14ac:dyDescent="0.15">
      <c r="A150" s="26"/>
      <c r="B150" s="89" t="s">
        <v>52</v>
      </c>
      <c r="C150" s="90"/>
      <c r="D150" s="90"/>
      <c r="E150" s="90"/>
      <c r="F150" s="90"/>
      <c r="G150" s="91"/>
      <c r="H150" s="91"/>
      <c r="I150" s="92"/>
      <c r="J150" s="92"/>
      <c r="K150" s="92"/>
      <c r="L150" s="92"/>
      <c r="M150" s="93"/>
      <c r="N150" s="93"/>
      <c r="O150" s="93"/>
      <c r="P150" s="93"/>
      <c r="Q150" s="93"/>
      <c r="R150" s="93"/>
      <c r="S150" s="93"/>
      <c r="T150" s="93"/>
      <c r="U150" s="94"/>
      <c r="V150" s="26"/>
    </row>
    <row r="151" spans="1:25" s="25" customFormat="1" ht="18.75" customHeight="1" x14ac:dyDescent="0.15">
      <c r="A151" s="26"/>
      <c r="B151" s="296" t="s">
        <v>47</v>
      </c>
      <c r="C151" s="28"/>
      <c r="D151" s="28"/>
      <c r="E151" s="28"/>
      <c r="F151" s="28"/>
      <c r="G151" s="28"/>
      <c r="H151" s="28"/>
      <c r="I151" s="28"/>
      <c r="J151" s="28"/>
      <c r="K151" s="28"/>
      <c r="L151" s="860"/>
      <c r="M151" s="861"/>
      <c r="N151" s="27"/>
      <c r="O151" s="27"/>
      <c r="P151" s="27"/>
      <c r="Q151" s="27"/>
      <c r="R151" s="27"/>
      <c r="S151" s="27"/>
      <c r="T151" s="27"/>
      <c r="U151" s="95"/>
      <c r="V151" s="27"/>
      <c r="W151" s="14"/>
      <c r="X151" s="14"/>
    </row>
    <row r="152" spans="1:25" s="25" customFormat="1" ht="7.5" customHeight="1" x14ac:dyDescent="0.15">
      <c r="A152" s="26"/>
      <c r="B152" s="296"/>
      <c r="C152" s="28"/>
      <c r="D152" s="28"/>
      <c r="E152" s="28"/>
      <c r="F152" s="28"/>
      <c r="G152" s="28"/>
      <c r="H152" s="28"/>
      <c r="I152" s="28"/>
      <c r="J152" s="28"/>
      <c r="K152" s="28"/>
      <c r="L152" s="297"/>
      <c r="M152" s="297"/>
      <c r="N152" s="27"/>
      <c r="O152" s="27"/>
      <c r="P152" s="27"/>
      <c r="Q152" s="27"/>
      <c r="R152" s="27"/>
      <c r="S152" s="27"/>
      <c r="T152" s="27"/>
      <c r="U152" s="95"/>
      <c r="V152" s="27"/>
      <c r="W152" s="14"/>
      <c r="X152" s="14"/>
    </row>
    <row r="153" spans="1:25" s="25" customFormat="1" ht="20.25" customHeight="1" x14ac:dyDescent="0.15">
      <c r="A153" s="26"/>
      <c r="B153" s="298" t="s">
        <v>48</v>
      </c>
      <c r="C153" s="164"/>
      <c r="D153" s="164"/>
      <c r="E153" s="164"/>
      <c r="F153" s="164"/>
      <c r="G153" s="164"/>
      <c r="H153" s="164"/>
      <c r="I153" s="164"/>
      <c r="J153" s="164"/>
      <c r="K153" s="164"/>
      <c r="L153" s="860"/>
      <c r="M153" s="861"/>
      <c r="N153" s="97"/>
      <c r="O153" s="97"/>
      <c r="P153" s="97"/>
      <c r="Q153" s="97"/>
      <c r="R153" s="97"/>
      <c r="S153" s="97"/>
      <c r="T153" s="97"/>
      <c r="U153" s="98"/>
      <c r="V153" s="27"/>
      <c r="W153" s="14"/>
      <c r="X153" s="14"/>
    </row>
  </sheetData>
  <sheetProtection algorithmName="SHA-512" hashValue="mdiN+gmeuwkqtRcLLxnn125KFN8sMqlPTJ+1Rw5twCnonORKp4JChgb9BRuUHH3GPkfcIAzZrj5Kacn7e0Ohzg==" saltValue="s5oE8yA3Q42xXXGh98ApFA==" spinCount="100000" sheet="1" insertRows="0" deleteRows="0"/>
  <dataConsolidate/>
  <mergeCells count="317">
    <mergeCell ref="C17:D17"/>
    <mergeCell ref="J17:M17"/>
    <mergeCell ref="B128:N128"/>
    <mergeCell ref="P5:T5"/>
    <mergeCell ref="P6:T6"/>
    <mergeCell ref="E106:M106"/>
    <mergeCell ref="E105:M105"/>
    <mergeCell ref="C56:E58"/>
    <mergeCell ref="C59:E60"/>
    <mergeCell ref="B78:C84"/>
    <mergeCell ref="D79:M79"/>
    <mergeCell ref="D80:M80"/>
    <mergeCell ref="F63:M63"/>
    <mergeCell ref="P67:U67"/>
    <mergeCell ref="F44:K44"/>
    <mergeCell ref="L31:O31"/>
    <mergeCell ref="L35:O35"/>
    <mergeCell ref="L36:O36"/>
    <mergeCell ref="L37:O37"/>
    <mergeCell ref="P68:U68"/>
    <mergeCell ref="Q57:U58"/>
    <mergeCell ref="P62:S62"/>
    <mergeCell ref="P61:U61"/>
    <mergeCell ref="P63:U63"/>
    <mergeCell ref="F59:M60"/>
    <mergeCell ref="P64:U64"/>
    <mergeCell ref="P40:U40"/>
    <mergeCell ref="D37:K37"/>
    <mergeCell ref="B129:M129"/>
    <mergeCell ref="P129:R129"/>
    <mergeCell ref="S129:U129"/>
    <mergeCell ref="B130:M131"/>
    <mergeCell ref="N130:N131"/>
    <mergeCell ref="O130:O131"/>
    <mergeCell ref="N59:N60"/>
    <mergeCell ref="C96:D99"/>
    <mergeCell ref="G84:M84"/>
    <mergeCell ref="D84:F84"/>
    <mergeCell ref="D78:M78"/>
    <mergeCell ref="E88:M88"/>
    <mergeCell ref="D81:M81"/>
    <mergeCell ref="C88:D93"/>
    <mergeCell ref="P96:U96"/>
    <mergeCell ref="P74:U74"/>
    <mergeCell ref="P69:U69"/>
    <mergeCell ref="P72:U72"/>
    <mergeCell ref="E92:M93"/>
    <mergeCell ref="N92:N93"/>
    <mergeCell ref="Q126:U127"/>
    <mergeCell ref="B139:C139"/>
    <mergeCell ref="D139:F139"/>
    <mergeCell ref="P130:Q131"/>
    <mergeCell ref="R130:R131"/>
    <mergeCell ref="S130:T131"/>
    <mergeCell ref="U130:U131"/>
    <mergeCell ref="C3:D3"/>
    <mergeCell ref="Q2:T2"/>
    <mergeCell ref="B11:S11"/>
    <mergeCell ref="F57:M58"/>
    <mergeCell ref="N57:N58"/>
    <mergeCell ref="F61:M62"/>
    <mergeCell ref="O61:O62"/>
    <mergeCell ref="P39:U39"/>
    <mergeCell ref="P28:U28"/>
    <mergeCell ref="P29:U29"/>
    <mergeCell ref="B52:V52"/>
    <mergeCell ref="P55:U55"/>
    <mergeCell ref="P56:U56"/>
    <mergeCell ref="F56:M56"/>
    <mergeCell ref="D35:K35"/>
    <mergeCell ref="D36:K36"/>
    <mergeCell ref="D38:K38"/>
    <mergeCell ref="L134:M134"/>
    <mergeCell ref="B146:C146"/>
    <mergeCell ref="D146:F146"/>
    <mergeCell ref="G146:K146"/>
    <mergeCell ref="G137:K137"/>
    <mergeCell ref="P104:U104"/>
    <mergeCell ref="P103:U103"/>
    <mergeCell ref="P109:U109"/>
    <mergeCell ref="C100:D104"/>
    <mergeCell ref="E104:M104"/>
    <mergeCell ref="E103:M103"/>
    <mergeCell ref="B140:C140"/>
    <mergeCell ref="D137:F137"/>
    <mergeCell ref="D138:F138"/>
    <mergeCell ref="B144:C144"/>
    <mergeCell ref="D145:F145"/>
    <mergeCell ref="G141:K141"/>
    <mergeCell ref="G140:K140"/>
    <mergeCell ref="E100:M100"/>
    <mergeCell ref="E109:M109"/>
    <mergeCell ref="E108:M108"/>
    <mergeCell ref="B126:M127"/>
    <mergeCell ref="N126:N127"/>
    <mergeCell ref="O126:O127"/>
    <mergeCell ref="D136:F136"/>
    <mergeCell ref="B137:C137"/>
    <mergeCell ref="B138:C138"/>
    <mergeCell ref="D140:F140"/>
    <mergeCell ref="D141:F141"/>
    <mergeCell ref="D142:F142"/>
    <mergeCell ref="D143:F143"/>
    <mergeCell ref="D144:F144"/>
    <mergeCell ref="B134:C135"/>
    <mergeCell ref="D134:F135"/>
    <mergeCell ref="F55:M55"/>
    <mergeCell ref="L151:M151"/>
    <mergeCell ref="L153:M153"/>
    <mergeCell ref="L32:O32"/>
    <mergeCell ref="A49:V49"/>
    <mergeCell ref="N134:S134"/>
    <mergeCell ref="N94:N95"/>
    <mergeCell ref="O94:O95"/>
    <mergeCell ref="B87:D87"/>
    <mergeCell ref="B100:B111"/>
    <mergeCell ref="P73:U73"/>
    <mergeCell ref="C61:C74"/>
    <mergeCell ref="P102:U102"/>
    <mergeCell ref="C94:D95"/>
    <mergeCell ref="E102:M102"/>
    <mergeCell ref="E101:M101"/>
    <mergeCell ref="E117:M117"/>
    <mergeCell ref="E116:M116"/>
    <mergeCell ref="B147:C147"/>
    <mergeCell ref="L135:M135"/>
    <mergeCell ref="B145:C145"/>
    <mergeCell ref="B141:C141"/>
    <mergeCell ref="B142:C142"/>
    <mergeCell ref="B143:C143"/>
    <mergeCell ref="C26:K26"/>
    <mergeCell ref="D27:K27"/>
    <mergeCell ref="L27:O27"/>
    <mergeCell ref="L30:O30"/>
    <mergeCell ref="L38:O38"/>
    <mergeCell ref="L39:O39"/>
    <mergeCell ref="L40:O40"/>
    <mergeCell ref="D28:K28"/>
    <mergeCell ref="D29:K29"/>
    <mergeCell ref="D30:K30"/>
    <mergeCell ref="D31:K31"/>
    <mergeCell ref="L28:O28"/>
    <mergeCell ref="L29:O29"/>
    <mergeCell ref="L19:O19"/>
    <mergeCell ref="L20:O20"/>
    <mergeCell ref="P20:U20"/>
    <mergeCell ref="P21:U21"/>
    <mergeCell ref="P22:U22"/>
    <mergeCell ref="P18:U18"/>
    <mergeCell ref="P19:U19"/>
    <mergeCell ref="L33:O33"/>
    <mergeCell ref="L34:O34"/>
    <mergeCell ref="P23:U23"/>
    <mergeCell ref="P24:U24"/>
    <mergeCell ref="P30:U30"/>
    <mergeCell ref="P31:U31"/>
    <mergeCell ref="P27:U27"/>
    <mergeCell ref="P26:U26"/>
    <mergeCell ref="L26:O26"/>
    <mergeCell ref="P34:U34"/>
    <mergeCell ref="P32:U32"/>
    <mergeCell ref="P33:U33"/>
    <mergeCell ref="L23:O23"/>
    <mergeCell ref="L24:O24"/>
    <mergeCell ref="A14:V14"/>
    <mergeCell ref="M15:N15"/>
    <mergeCell ref="O15:U15"/>
    <mergeCell ref="L18:O18"/>
    <mergeCell ref="L21:O21"/>
    <mergeCell ref="L22:O22"/>
    <mergeCell ref="P38:U38"/>
    <mergeCell ref="P36:U36"/>
    <mergeCell ref="P37:U37"/>
    <mergeCell ref="P35:U35"/>
    <mergeCell ref="D19:K19"/>
    <mergeCell ref="D20:K20"/>
    <mergeCell ref="D21:K21"/>
    <mergeCell ref="D32:K32"/>
    <mergeCell ref="D33:K33"/>
    <mergeCell ref="D34:K34"/>
    <mergeCell ref="B26:B40"/>
    <mergeCell ref="D22:K22"/>
    <mergeCell ref="D23:K23"/>
    <mergeCell ref="C24:K24"/>
    <mergeCell ref="D39:K39"/>
    <mergeCell ref="C40:K40"/>
    <mergeCell ref="B18:B24"/>
    <mergeCell ref="C18:K18"/>
    <mergeCell ref="D83:M83"/>
    <mergeCell ref="F73:M73"/>
    <mergeCell ref="F74:M74"/>
    <mergeCell ref="D71:E73"/>
    <mergeCell ref="D74:E74"/>
    <mergeCell ref="D82:M82"/>
    <mergeCell ref="P91:U91"/>
    <mergeCell ref="F71:M71"/>
    <mergeCell ref="O92:O93"/>
    <mergeCell ref="Q82:U82"/>
    <mergeCell ref="F64:M64"/>
    <mergeCell ref="F65:M65"/>
    <mergeCell ref="F66:M66"/>
    <mergeCell ref="F67:M67"/>
    <mergeCell ref="F68:M68"/>
    <mergeCell ref="P70:U70"/>
    <mergeCell ref="P99:U99"/>
    <mergeCell ref="Q78:U78"/>
    <mergeCell ref="Q79:U79"/>
    <mergeCell ref="Q80:U80"/>
    <mergeCell ref="Q81:U81"/>
    <mergeCell ref="P87:U87"/>
    <mergeCell ref="P88:U88"/>
    <mergeCell ref="P89:U89"/>
    <mergeCell ref="P90:U90"/>
    <mergeCell ref="P65:U65"/>
    <mergeCell ref="P66:U66"/>
    <mergeCell ref="F72:M72"/>
    <mergeCell ref="E87:M87"/>
    <mergeCell ref="E89:M89"/>
    <mergeCell ref="F69:M69"/>
    <mergeCell ref="F70:M70"/>
    <mergeCell ref="Q83:U83"/>
    <mergeCell ref="Q84:U84"/>
    <mergeCell ref="B88:B99"/>
    <mergeCell ref="E94:M95"/>
    <mergeCell ref="P108:U108"/>
    <mergeCell ref="P107:U107"/>
    <mergeCell ref="P119:U119"/>
    <mergeCell ref="P120:U120"/>
    <mergeCell ref="P115:U115"/>
    <mergeCell ref="E120:M120"/>
    <mergeCell ref="P106:U106"/>
    <mergeCell ref="P105:U105"/>
    <mergeCell ref="Q94:U95"/>
    <mergeCell ref="E90:M90"/>
    <mergeCell ref="C111:D111"/>
    <mergeCell ref="B114:D122"/>
    <mergeCell ref="B113:D113"/>
    <mergeCell ref="P121:U121"/>
    <mergeCell ref="E98:M98"/>
    <mergeCell ref="E99:M99"/>
    <mergeCell ref="P101:U101"/>
    <mergeCell ref="P100:U100"/>
    <mergeCell ref="P98:U98"/>
    <mergeCell ref="Q92:U93"/>
    <mergeCell ref="E91:M91"/>
    <mergeCell ref="P125:U125"/>
    <mergeCell ref="B125:M125"/>
    <mergeCell ref="P118:U118"/>
    <mergeCell ref="P111:U111"/>
    <mergeCell ref="P114:U114"/>
    <mergeCell ref="B76:C77"/>
    <mergeCell ref="D76:M77"/>
    <mergeCell ref="N76:N77"/>
    <mergeCell ref="O76:O77"/>
    <mergeCell ref="Q76:U77"/>
    <mergeCell ref="E113:M113"/>
    <mergeCell ref="P97:U97"/>
    <mergeCell ref="P122:U122"/>
    <mergeCell ref="E111:M111"/>
    <mergeCell ref="P116:U116"/>
    <mergeCell ref="P117:U117"/>
    <mergeCell ref="P113:U113"/>
    <mergeCell ref="E119:M119"/>
    <mergeCell ref="E121:M121"/>
    <mergeCell ref="E107:M107"/>
    <mergeCell ref="E110:U110"/>
    <mergeCell ref="B124:N124"/>
    <mergeCell ref="C105:D110"/>
    <mergeCell ref="E118:M118"/>
    <mergeCell ref="T144:U144"/>
    <mergeCell ref="T145:U145"/>
    <mergeCell ref="G142:K142"/>
    <mergeCell ref="G143:K143"/>
    <mergeCell ref="N133:U133"/>
    <mergeCell ref="T140:U140"/>
    <mergeCell ref="T141:U141"/>
    <mergeCell ref="G136:K136"/>
    <mergeCell ref="G134:K135"/>
    <mergeCell ref="T137:U137"/>
    <mergeCell ref="G145:K145"/>
    <mergeCell ref="G144:K144"/>
    <mergeCell ref="T139:U139"/>
    <mergeCell ref="T142:U142"/>
    <mergeCell ref="T134:U135"/>
    <mergeCell ref="T136:U136"/>
    <mergeCell ref="N135:O135"/>
    <mergeCell ref="P135:Q135"/>
    <mergeCell ref="R135:S135"/>
    <mergeCell ref="T138:U138"/>
    <mergeCell ref="G138:K138"/>
    <mergeCell ref="G139:K139"/>
    <mergeCell ref="B133:M133"/>
    <mergeCell ref="B136:C136"/>
    <mergeCell ref="T146:U146"/>
    <mergeCell ref="E96:M96"/>
    <mergeCell ref="E97:M97"/>
    <mergeCell ref="E122:M122"/>
    <mergeCell ref="E114:M114"/>
    <mergeCell ref="E115:M115"/>
    <mergeCell ref="B44:E44"/>
    <mergeCell ref="B55:E55"/>
    <mergeCell ref="D61:E64"/>
    <mergeCell ref="D65:E67"/>
    <mergeCell ref="D68:E70"/>
    <mergeCell ref="T62:U62"/>
    <mergeCell ref="B51:U51"/>
    <mergeCell ref="N61:N62"/>
    <mergeCell ref="B56:B74"/>
    <mergeCell ref="F47:J47"/>
    <mergeCell ref="F48:J48"/>
    <mergeCell ref="O57:O58"/>
    <mergeCell ref="B47:E47"/>
    <mergeCell ref="B48:E48"/>
    <mergeCell ref="O59:O60"/>
    <mergeCell ref="Q59:U60"/>
    <mergeCell ref="P71:U71"/>
    <mergeCell ref="T143:U143"/>
  </mergeCells>
  <phoneticPr fontId="3"/>
  <conditionalFormatting sqref="O15:U15">
    <cfRule type="expression" dxfId="0" priority="4">
      <formula>#REF!=""</formula>
    </cfRule>
  </conditionalFormatting>
  <dataValidations count="6">
    <dataValidation type="list" allowBlank="1" showInputMessage="1" showErrorMessage="1" sqref="T136:U146 B48:J48 L151:M151 L153:M153" xr:uid="{00000000-0002-0000-0900-000000000000}">
      <formula1>B.○か空白</formula1>
    </dataValidation>
    <dataValidation type="list" allowBlank="1" showInputMessage="1" showErrorMessage="1" sqref="O78:O84 O56:O74 O114:O122 N111:O111 O130:O131 O126:O127 O88:O109" xr:uid="{00000000-0002-0000-0900-000001000000}">
      <formula1>Ｃ2.実施欄</formula1>
    </dataValidation>
    <dataValidation type="list" allowBlank="1" showInputMessage="1" showErrorMessage="1" sqref="N56:N74 N78:N84 N130:N131 N114:N122 N126:N127 N88:N109" xr:uid="{00000000-0002-0000-0900-000002000000}">
      <formula1>Ｃ1.計画欄</formula1>
    </dataValidation>
    <dataValidation type="list" allowBlank="1" showInputMessage="1" showErrorMessage="1" sqref="B136:C146" xr:uid="{00000000-0002-0000-0900-000003000000}">
      <formula1>F.施設</formula1>
    </dataValidation>
    <dataValidation type="list" allowBlank="1" showInputMessage="1" sqref="D136:F146" xr:uid="{00000000-0002-0000-0900-000004000000}">
      <formula1>M.長寿命化</formula1>
    </dataValidation>
    <dataValidation type="list" allowBlank="1" showInputMessage="1" showErrorMessage="1" sqref="O136:O146 M136:M146 Q136:Q146 S136:S146" xr:uid="{00000000-0002-0000-0900-000005000000}">
      <formula1>G.単位</formula1>
    </dataValidation>
  </dataValidations>
  <printOptions horizontalCentered="1"/>
  <pageMargins left="0.59055118110236227" right="0.31496062992125984" top="0.59055118110236227" bottom="0.39370078740157483" header="0.51181102362204722" footer="0.51181102362204722"/>
  <pageSetup paperSize="9" fitToWidth="0" fitToHeight="0" orientation="portrait" cellComments="asDisplayed" r:id="rId1"/>
  <headerFooter alignWithMargins="0"/>
  <rowBreaks count="3" manualBreakCount="3">
    <brk id="12" max="16383" man="1"/>
    <brk id="41" max="16383" man="1"/>
    <brk id="75" max="16383" man="1"/>
  </rowBreaks>
  <ignoredErrors>
    <ignoredError sqref="C19:C23 C27 C32 C37:C3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G69"/>
  <sheetViews>
    <sheetView zoomScale="75" zoomScaleNormal="75" workbookViewId="0">
      <selection sqref="A1:G1"/>
    </sheetView>
  </sheetViews>
  <sheetFormatPr defaultRowHeight="18" x14ac:dyDescent="0.15"/>
  <cols>
    <col min="1" max="2" width="7.625" style="446" customWidth="1"/>
    <col min="3" max="3" width="62.625" style="446" customWidth="1"/>
    <col min="4" max="4" width="6.625" style="446" customWidth="1"/>
    <col min="5" max="6" width="7.625" style="446" customWidth="1"/>
    <col min="7" max="7" width="62.625" style="446" customWidth="1"/>
    <col min="8" max="256" width="9" style="446"/>
    <col min="257" max="258" width="7.625" style="446" customWidth="1"/>
    <col min="259" max="259" width="62.625" style="446" customWidth="1"/>
    <col min="260" max="260" width="6.625" style="446" customWidth="1"/>
    <col min="261" max="262" width="7.625" style="446" customWidth="1"/>
    <col min="263" max="263" width="62.625" style="446" customWidth="1"/>
    <col min="264" max="512" width="9" style="446"/>
    <col min="513" max="514" width="7.625" style="446" customWidth="1"/>
    <col min="515" max="515" width="62.625" style="446" customWidth="1"/>
    <col min="516" max="516" width="6.625" style="446" customWidth="1"/>
    <col min="517" max="518" width="7.625" style="446" customWidth="1"/>
    <col min="519" max="519" width="62.625" style="446" customWidth="1"/>
    <col min="520" max="768" width="9" style="446"/>
    <col min="769" max="770" width="7.625" style="446" customWidth="1"/>
    <col min="771" max="771" width="62.625" style="446" customWidth="1"/>
    <col min="772" max="772" width="6.625" style="446" customWidth="1"/>
    <col min="773" max="774" width="7.625" style="446" customWidth="1"/>
    <col min="775" max="775" width="62.625" style="446" customWidth="1"/>
    <col min="776" max="1024" width="9" style="446"/>
    <col min="1025" max="1026" width="7.625" style="446" customWidth="1"/>
    <col min="1027" max="1027" width="62.625" style="446" customWidth="1"/>
    <col min="1028" max="1028" width="6.625" style="446" customWidth="1"/>
    <col min="1029" max="1030" width="7.625" style="446" customWidth="1"/>
    <col min="1031" max="1031" width="62.625" style="446" customWidth="1"/>
    <col min="1032" max="1280" width="9" style="446"/>
    <col min="1281" max="1282" width="7.625" style="446" customWidth="1"/>
    <col min="1283" max="1283" width="62.625" style="446" customWidth="1"/>
    <col min="1284" max="1284" width="6.625" style="446" customWidth="1"/>
    <col min="1285" max="1286" width="7.625" style="446" customWidth="1"/>
    <col min="1287" max="1287" width="62.625" style="446" customWidth="1"/>
    <col min="1288" max="1536" width="9" style="446"/>
    <col min="1537" max="1538" width="7.625" style="446" customWidth="1"/>
    <col min="1539" max="1539" width="62.625" style="446" customWidth="1"/>
    <col min="1540" max="1540" width="6.625" style="446" customWidth="1"/>
    <col min="1541" max="1542" width="7.625" style="446" customWidth="1"/>
    <col min="1543" max="1543" width="62.625" style="446" customWidth="1"/>
    <col min="1544" max="1792" width="9" style="446"/>
    <col min="1793" max="1794" width="7.625" style="446" customWidth="1"/>
    <col min="1795" max="1795" width="62.625" style="446" customWidth="1"/>
    <col min="1796" max="1796" width="6.625" style="446" customWidth="1"/>
    <col min="1797" max="1798" width="7.625" style="446" customWidth="1"/>
    <col min="1799" max="1799" width="62.625" style="446" customWidth="1"/>
    <col min="1800" max="2048" width="9" style="446"/>
    <col min="2049" max="2050" width="7.625" style="446" customWidth="1"/>
    <col min="2051" max="2051" width="62.625" style="446" customWidth="1"/>
    <col min="2052" max="2052" width="6.625" style="446" customWidth="1"/>
    <col min="2053" max="2054" width="7.625" style="446" customWidth="1"/>
    <col min="2055" max="2055" width="62.625" style="446" customWidth="1"/>
    <col min="2056" max="2304" width="9" style="446"/>
    <col min="2305" max="2306" width="7.625" style="446" customWidth="1"/>
    <col min="2307" max="2307" width="62.625" style="446" customWidth="1"/>
    <col min="2308" max="2308" width="6.625" style="446" customWidth="1"/>
    <col min="2309" max="2310" width="7.625" style="446" customWidth="1"/>
    <col min="2311" max="2311" width="62.625" style="446" customWidth="1"/>
    <col min="2312" max="2560" width="9" style="446"/>
    <col min="2561" max="2562" width="7.625" style="446" customWidth="1"/>
    <col min="2563" max="2563" width="62.625" style="446" customWidth="1"/>
    <col min="2564" max="2564" width="6.625" style="446" customWidth="1"/>
    <col min="2565" max="2566" width="7.625" style="446" customWidth="1"/>
    <col min="2567" max="2567" width="62.625" style="446" customWidth="1"/>
    <col min="2568" max="2816" width="9" style="446"/>
    <col min="2817" max="2818" width="7.625" style="446" customWidth="1"/>
    <col min="2819" max="2819" width="62.625" style="446" customWidth="1"/>
    <col min="2820" max="2820" width="6.625" style="446" customWidth="1"/>
    <col min="2821" max="2822" width="7.625" style="446" customWidth="1"/>
    <col min="2823" max="2823" width="62.625" style="446" customWidth="1"/>
    <col min="2824" max="3072" width="9" style="446"/>
    <col min="3073" max="3074" width="7.625" style="446" customWidth="1"/>
    <col min="3075" max="3075" width="62.625" style="446" customWidth="1"/>
    <col min="3076" max="3076" width="6.625" style="446" customWidth="1"/>
    <col min="3077" max="3078" width="7.625" style="446" customWidth="1"/>
    <col min="3079" max="3079" width="62.625" style="446" customWidth="1"/>
    <col min="3080" max="3328" width="9" style="446"/>
    <col min="3329" max="3330" width="7.625" style="446" customWidth="1"/>
    <col min="3331" max="3331" width="62.625" style="446" customWidth="1"/>
    <col min="3332" max="3332" width="6.625" style="446" customWidth="1"/>
    <col min="3333" max="3334" width="7.625" style="446" customWidth="1"/>
    <col min="3335" max="3335" width="62.625" style="446" customWidth="1"/>
    <col min="3336" max="3584" width="9" style="446"/>
    <col min="3585" max="3586" width="7.625" style="446" customWidth="1"/>
    <col min="3587" max="3587" width="62.625" style="446" customWidth="1"/>
    <col min="3588" max="3588" width="6.625" style="446" customWidth="1"/>
    <col min="3589" max="3590" width="7.625" style="446" customWidth="1"/>
    <col min="3591" max="3591" width="62.625" style="446" customWidth="1"/>
    <col min="3592" max="3840" width="9" style="446"/>
    <col min="3841" max="3842" width="7.625" style="446" customWidth="1"/>
    <col min="3843" max="3843" width="62.625" style="446" customWidth="1"/>
    <col min="3844" max="3844" width="6.625" style="446" customWidth="1"/>
    <col min="3845" max="3846" width="7.625" style="446" customWidth="1"/>
    <col min="3847" max="3847" width="62.625" style="446" customWidth="1"/>
    <col min="3848" max="4096" width="9" style="446"/>
    <col min="4097" max="4098" width="7.625" style="446" customWidth="1"/>
    <col min="4099" max="4099" width="62.625" style="446" customWidth="1"/>
    <col min="4100" max="4100" width="6.625" style="446" customWidth="1"/>
    <col min="4101" max="4102" width="7.625" style="446" customWidth="1"/>
    <col min="4103" max="4103" width="62.625" style="446" customWidth="1"/>
    <col min="4104" max="4352" width="9" style="446"/>
    <col min="4353" max="4354" width="7.625" style="446" customWidth="1"/>
    <col min="4355" max="4355" width="62.625" style="446" customWidth="1"/>
    <col min="4356" max="4356" width="6.625" style="446" customWidth="1"/>
    <col min="4357" max="4358" width="7.625" style="446" customWidth="1"/>
    <col min="4359" max="4359" width="62.625" style="446" customWidth="1"/>
    <col min="4360" max="4608" width="9" style="446"/>
    <col min="4609" max="4610" width="7.625" style="446" customWidth="1"/>
    <col min="4611" max="4611" width="62.625" style="446" customWidth="1"/>
    <col min="4612" max="4612" width="6.625" style="446" customWidth="1"/>
    <col min="4613" max="4614" width="7.625" style="446" customWidth="1"/>
    <col min="4615" max="4615" width="62.625" style="446" customWidth="1"/>
    <col min="4616" max="4864" width="9" style="446"/>
    <col min="4865" max="4866" width="7.625" style="446" customWidth="1"/>
    <col min="4867" max="4867" width="62.625" style="446" customWidth="1"/>
    <col min="4868" max="4868" width="6.625" style="446" customWidth="1"/>
    <col min="4869" max="4870" width="7.625" style="446" customWidth="1"/>
    <col min="4871" max="4871" width="62.625" style="446" customWidth="1"/>
    <col min="4872" max="5120" width="9" style="446"/>
    <col min="5121" max="5122" width="7.625" style="446" customWidth="1"/>
    <col min="5123" max="5123" width="62.625" style="446" customWidth="1"/>
    <col min="5124" max="5124" width="6.625" style="446" customWidth="1"/>
    <col min="5125" max="5126" width="7.625" style="446" customWidth="1"/>
    <col min="5127" max="5127" width="62.625" style="446" customWidth="1"/>
    <col min="5128" max="5376" width="9" style="446"/>
    <col min="5377" max="5378" width="7.625" style="446" customWidth="1"/>
    <col min="5379" max="5379" width="62.625" style="446" customWidth="1"/>
    <col min="5380" max="5380" width="6.625" style="446" customWidth="1"/>
    <col min="5381" max="5382" width="7.625" style="446" customWidth="1"/>
    <col min="5383" max="5383" width="62.625" style="446" customWidth="1"/>
    <col min="5384" max="5632" width="9" style="446"/>
    <col min="5633" max="5634" width="7.625" style="446" customWidth="1"/>
    <col min="5635" max="5635" width="62.625" style="446" customWidth="1"/>
    <col min="5636" max="5636" width="6.625" style="446" customWidth="1"/>
    <col min="5637" max="5638" width="7.625" style="446" customWidth="1"/>
    <col min="5639" max="5639" width="62.625" style="446" customWidth="1"/>
    <col min="5640" max="5888" width="9" style="446"/>
    <col min="5889" max="5890" width="7.625" style="446" customWidth="1"/>
    <col min="5891" max="5891" width="62.625" style="446" customWidth="1"/>
    <col min="5892" max="5892" width="6.625" style="446" customWidth="1"/>
    <col min="5893" max="5894" width="7.625" style="446" customWidth="1"/>
    <col min="5895" max="5895" width="62.625" style="446" customWidth="1"/>
    <col min="5896" max="6144" width="9" style="446"/>
    <col min="6145" max="6146" width="7.625" style="446" customWidth="1"/>
    <col min="6147" max="6147" width="62.625" style="446" customWidth="1"/>
    <col min="6148" max="6148" width="6.625" style="446" customWidth="1"/>
    <col min="6149" max="6150" width="7.625" style="446" customWidth="1"/>
    <col min="6151" max="6151" width="62.625" style="446" customWidth="1"/>
    <col min="6152" max="6400" width="9" style="446"/>
    <col min="6401" max="6402" width="7.625" style="446" customWidth="1"/>
    <col min="6403" max="6403" width="62.625" style="446" customWidth="1"/>
    <col min="6404" max="6404" width="6.625" style="446" customWidth="1"/>
    <col min="6405" max="6406" width="7.625" style="446" customWidth="1"/>
    <col min="6407" max="6407" width="62.625" style="446" customWidth="1"/>
    <col min="6408" max="6656" width="9" style="446"/>
    <col min="6657" max="6658" width="7.625" style="446" customWidth="1"/>
    <col min="6659" max="6659" width="62.625" style="446" customWidth="1"/>
    <col min="6660" max="6660" width="6.625" style="446" customWidth="1"/>
    <col min="6661" max="6662" width="7.625" style="446" customWidth="1"/>
    <col min="6663" max="6663" width="62.625" style="446" customWidth="1"/>
    <col min="6664" max="6912" width="9" style="446"/>
    <col min="6913" max="6914" width="7.625" style="446" customWidth="1"/>
    <col min="6915" max="6915" width="62.625" style="446" customWidth="1"/>
    <col min="6916" max="6916" width="6.625" style="446" customWidth="1"/>
    <col min="6917" max="6918" width="7.625" style="446" customWidth="1"/>
    <col min="6919" max="6919" width="62.625" style="446" customWidth="1"/>
    <col min="6920" max="7168" width="9" style="446"/>
    <col min="7169" max="7170" width="7.625" style="446" customWidth="1"/>
    <col min="7171" max="7171" width="62.625" style="446" customWidth="1"/>
    <col min="7172" max="7172" width="6.625" style="446" customWidth="1"/>
    <col min="7173" max="7174" width="7.625" style="446" customWidth="1"/>
    <col min="7175" max="7175" width="62.625" style="446" customWidth="1"/>
    <col min="7176" max="7424" width="9" style="446"/>
    <col min="7425" max="7426" width="7.625" style="446" customWidth="1"/>
    <col min="7427" max="7427" width="62.625" style="446" customWidth="1"/>
    <col min="7428" max="7428" width="6.625" style="446" customWidth="1"/>
    <col min="7429" max="7430" width="7.625" style="446" customWidth="1"/>
    <col min="7431" max="7431" width="62.625" style="446" customWidth="1"/>
    <col min="7432" max="7680" width="9" style="446"/>
    <col min="7681" max="7682" width="7.625" style="446" customWidth="1"/>
    <col min="7683" max="7683" width="62.625" style="446" customWidth="1"/>
    <col min="7684" max="7684" width="6.625" style="446" customWidth="1"/>
    <col min="7685" max="7686" width="7.625" style="446" customWidth="1"/>
    <col min="7687" max="7687" width="62.625" style="446" customWidth="1"/>
    <col min="7688" max="7936" width="9" style="446"/>
    <col min="7937" max="7938" width="7.625" style="446" customWidth="1"/>
    <col min="7939" max="7939" width="62.625" style="446" customWidth="1"/>
    <col min="7940" max="7940" width="6.625" style="446" customWidth="1"/>
    <col min="7941" max="7942" width="7.625" style="446" customWidth="1"/>
    <col min="7943" max="7943" width="62.625" style="446" customWidth="1"/>
    <col min="7944" max="8192" width="9" style="446"/>
    <col min="8193" max="8194" width="7.625" style="446" customWidth="1"/>
    <col min="8195" max="8195" width="62.625" style="446" customWidth="1"/>
    <col min="8196" max="8196" width="6.625" style="446" customWidth="1"/>
    <col min="8197" max="8198" width="7.625" style="446" customWidth="1"/>
    <col min="8199" max="8199" width="62.625" style="446" customWidth="1"/>
    <col min="8200" max="8448" width="9" style="446"/>
    <col min="8449" max="8450" width="7.625" style="446" customWidth="1"/>
    <col min="8451" max="8451" width="62.625" style="446" customWidth="1"/>
    <col min="8452" max="8452" width="6.625" style="446" customWidth="1"/>
    <col min="8453" max="8454" width="7.625" style="446" customWidth="1"/>
    <col min="8455" max="8455" width="62.625" style="446" customWidth="1"/>
    <col min="8456" max="8704" width="9" style="446"/>
    <col min="8705" max="8706" width="7.625" style="446" customWidth="1"/>
    <col min="8707" max="8707" width="62.625" style="446" customWidth="1"/>
    <col min="8708" max="8708" width="6.625" style="446" customWidth="1"/>
    <col min="8709" max="8710" width="7.625" style="446" customWidth="1"/>
    <col min="8711" max="8711" width="62.625" style="446" customWidth="1"/>
    <col min="8712" max="8960" width="9" style="446"/>
    <col min="8961" max="8962" width="7.625" style="446" customWidth="1"/>
    <col min="8963" max="8963" width="62.625" style="446" customWidth="1"/>
    <col min="8964" max="8964" width="6.625" style="446" customWidth="1"/>
    <col min="8965" max="8966" width="7.625" style="446" customWidth="1"/>
    <col min="8967" max="8967" width="62.625" style="446" customWidth="1"/>
    <col min="8968" max="9216" width="9" style="446"/>
    <col min="9217" max="9218" width="7.625" style="446" customWidth="1"/>
    <col min="9219" max="9219" width="62.625" style="446" customWidth="1"/>
    <col min="9220" max="9220" width="6.625" style="446" customWidth="1"/>
    <col min="9221" max="9222" width="7.625" style="446" customWidth="1"/>
    <col min="9223" max="9223" width="62.625" style="446" customWidth="1"/>
    <col min="9224" max="9472" width="9" style="446"/>
    <col min="9473" max="9474" width="7.625" style="446" customWidth="1"/>
    <col min="9475" max="9475" width="62.625" style="446" customWidth="1"/>
    <col min="9476" max="9476" width="6.625" style="446" customWidth="1"/>
    <col min="9477" max="9478" width="7.625" style="446" customWidth="1"/>
    <col min="9479" max="9479" width="62.625" style="446" customWidth="1"/>
    <col min="9480" max="9728" width="9" style="446"/>
    <col min="9729" max="9730" width="7.625" style="446" customWidth="1"/>
    <col min="9731" max="9731" width="62.625" style="446" customWidth="1"/>
    <col min="9732" max="9732" width="6.625" style="446" customWidth="1"/>
    <col min="9733" max="9734" width="7.625" style="446" customWidth="1"/>
    <col min="9735" max="9735" width="62.625" style="446" customWidth="1"/>
    <col min="9736" max="9984" width="9" style="446"/>
    <col min="9985" max="9986" width="7.625" style="446" customWidth="1"/>
    <col min="9987" max="9987" width="62.625" style="446" customWidth="1"/>
    <col min="9988" max="9988" width="6.625" style="446" customWidth="1"/>
    <col min="9989" max="9990" width="7.625" style="446" customWidth="1"/>
    <col min="9991" max="9991" width="62.625" style="446" customWidth="1"/>
    <col min="9992" max="10240" width="9" style="446"/>
    <col min="10241" max="10242" width="7.625" style="446" customWidth="1"/>
    <col min="10243" max="10243" width="62.625" style="446" customWidth="1"/>
    <col min="10244" max="10244" width="6.625" style="446" customWidth="1"/>
    <col min="10245" max="10246" width="7.625" style="446" customWidth="1"/>
    <col min="10247" max="10247" width="62.625" style="446" customWidth="1"/>
    <col min="10248" max="10496" width="9" style="446"/>
    <col min="10497" max="10498" width="7.625" style="446" customWidth="1"/>
    <col min="10499" max="10499" width="62.625" style="446" customWidth="1"/>
    <col min="10500" max="10500" width="6.625" style="446" customWidth="1"/>
    <col min="10501" max="10502" width="7.625" style="446" customWidth="1"/>
    <col min="10503" max="10503" width="62.625" style="446" customWidth="1"/>
    <col min="10504" max="10752" width="9" style="446"/>
    <col min="10753" max="10754" width="7.625" style="446" customWidth="1"/>
    <col min="10755" max="10755" width="62.625" style="446" customWidth="1"/>
    <col min="10756" max="10756" width="6.625" style="446" customWidth="1"/>
    <col min="10757" max="10758" width="7.625" style="446" customWidth="1"/>
    <col min="10759" max="10759" width="62.625" style="446" customWidth="1"/>
    <col min="10760" max="11008" width="9" style="446"/>
    <col min="11009" max="11010" width="7.625" style="446" customWidth="1"/>
    <col min="11011" max="11011" width="62.625" style="446" customWidth="1"/>
    <col min="11012" max="11012" width="6.625" style="446" customWidth="1"/>
    <col min="11013" max="11014" width="7.625" style="446" customWidth="1"/>
    <col min="11015" max="11015" width="62.625" style="446" customWidth="1"/>
    <col min="11016" max="11264" width="9" style="446"/>
    <col min="11265" max="11266" width="7.625" style="446" customWidth="1"/>
    <col min="11267" max="11267" width="62.625" style="446" customWidth="1"/>
    <col min="11268" max="11268" width="6.625" style="446" customWidth="1"/>
    <col min="11269" max="11270" width="7.625" style="446" customWidth="1"/>
    <col min="11271" max="11271" width="62.625" style="446" customWidth="1"/>
    <col min="11272" max="11520" width="9" style="446"/>
    <col min="11521" max="11522" width="7.625" style="446" customWidth="1"/>
    <col min="11523" max="11523" width="62.625" style="446" customWidth="1"/>
    <col min="11524" max="11524" width="6.625" style="446" customWidth="1"/>
    <col min="11525" max="11526" width="7.625" style="446" customWidth="1"/>
    <col min="11527" max="11527" width="62.625" style="446" customWidth="1"/>
    <col min="11528" max="11776" width="9" style="446"/>
    <col min="11777" max="11778" width="7.625" style="446" customWidth="1"/>
    <col min="11779" max="11779" width="62.625" style="446" customWidth="1"/>
    <col min="11780" max="11780" width="6.625" style="446" customWidth="1"/>
    <col min="11781" max="11782" width="7.625" style="446" customWidth="1"/>
    <col min="11783" max="11783" width="62.625" style="446" customWidth="1"/>
    <col min="11784" max="12032" width="9" style="446"/>
    <col min="12033" max="12034" width="7.625" style="446" customWidth="1"/>
    <col min="12035" max="12035" width="62.625" style="446" customWidth="1"/>
    <col min="12036" max="12036" width="6.625" style="446" customWidth="1"/>
    <col min="12037" max="12038" width="7.625" style="446" customWidth="1"/>
    <col min="12039" max="12039" width="62.625" style="446" customWidth="1"/>
    <col min="12040" max="12288" width="9" style="446"/>
    <col min="12289" max="12290" width="7.625" style="446" customWidth="1"/>
    <col min="12291" max="12291" width="62.625" style="446" customWidth="1"/>
    <col min="12292" max="12292" width="6.625" style="446" customWidth="1"/>
    <col min="12293" max="12294" width="7.625" style="446" customWidth="1"/>
    <col min="12295" max="12295" width="62.625" style="446" customWidth="1"/>
    <col min="12296" max="12544" width="9" style="446"/>
    <col min="12545" max="12546" width="7.625" style="446" customWidth="1"/>
    <col min="12547" max="12547" width="62.625" style="446" customWidth="1"/>
    <col min="12548" max="12548" width="6.625" style="446" customWidth="1"/>
    <col min="12549" max="12550" width="7.625" style="446" customWidth="1"/>
    <col min="12551" max="12551" width="62.625" style="446" customWidth="1"/>
    <col min="12552" max="12800" width="9" style="446"/>
    <col min="12801" max="12802" width="7.625" style="446" customWidth="1"/>
    <col min="12803" max="12803" width="62.625" style="446" customWidth="1"/>
    <col min="12804" max="12804" width="6.625" style="446" customWidth="1"/>
    <col min="12805" max="12806" width="7.625" style="446" customWidth="1"/>
    <col min="12807" max="12807" width="62.625" style="446" customWidth="1"/>
    <col min="12808" max="13056" width="9" style="446"/>
    <col min="13057" max="13058" width="7.625" style="446" customWidth="1"/>
    <col min="13059" max="13059" width="62.625" style="446" customWidth="1"/>
    <col min="13060" max="13060" width="6.625" style="446" customWidth="1"/>
    <col min="13061" max="13062" width="7.625" style="446" customWidth="1"/>
    <col min="13063" max="13063" width="62.625" style="446" customWidth="1"/>
    <col min="13064" max="13312" width="9" style="446"/>
    <col min="13313" max="13314" width="7.625" style="446" customWidth="1"/>
    <col min="13315" max="13315" width="62.625" style="446" customWidth="1"/>
    <col min="13316" max="13316" width="6.625" style="446" customWidth="1"/>
    <col min="13317" max="13318" width="7.625" style="446" customWidth="1"/>
    <col min="13319" max="13319" width="62.625" style="446" customWidth="1"/>
    <col min="13320" max="13568" width="9" style="446"/>
    <col min="13569" max="13570" width="7.625" style="446" customWidth="1"/>
    <col min="13571" max="13571" width="62.625" style="446" customWidth="1"/>
    <col min="13572" max="13572" width="6.625" style="446" customWidth="1"/>
    <col min="13573" max="13574" width="7.625" style="446" customWidth="1"/>
    <col min="13575" max="13575" width="62.625" style="446" customWidth="1"/>
    <col min="13576" max="13824" width="9" style="446"/>
    <col min="13825" max="13826" width="7.625" style="446" customWidth="1"/>
    <col min="13827" max="13827" width="62.625" style="446" customWidth="1"/>
    <col min="13828" max="13828" width="6.625" style="446" customWidth="1"/>
    <col min="13829" max="13830" width="7.625" style="446" customWidth="1"/>
    <col min="13831" max="13831" width="62.625" style="446" customWidth="1"/>
    <col min="13832" max="14080" width="9" style="446"/>
    <col min="14081" max="14082" width="7.625" style="446" customWidth="1"/>
    <col min="14083" max="14083" width="62.625" style="446" customWidth="1"/>
    <col min="14084" max="14084" width="6.625" style="446" customWidth="1"/>
    <col min="14085" max="14086" width="7.625" style="446" customWidth="1"/>
    <col min="14087" max="14087" width="62.625" style="446" customWidth="1"/>
    <col min="14088" max="14336" width="9" style="446"/>
    <col min="14337" max="14338" width="7.625" style="446" customWidth="1"/>
    <col min="14339" max="14339" width="62.625" style="446" customWidth="1"/>
    <col min="14340" max="14340" width="6.625" style="446" customWidth="1"/>
    <col min="14341" max="14342" width="7.625" style="446" customWidth="1"/>
    <col min="14343" max="14343" width="62.625" style="446" customWidth="1"/>
    <col min="14344" max="14592" width="9" style="446"/>
    <col min="14593" max="14594" width="7.625" style="446" customWidth="1"/>
    <col min="14595" max="14595" width="62.625" style="446" customWidth="1"/>
    <col min="14596" max="14596" width="6.625" style="446" customWidth="1"/>
    <col min="14597" max="14598" width="7.625" style="446" customWidth="1"/>
    <col min="14599" max="14599" width="62.625" style="446" customWidth="1"/>
    <col min="14600" max="14848" width="9" style="446"/>
    <col min="14849" max="14850" width="7.625" style="446" customWidth="1"/>
    <col min="14851" max="14851" width="62.625" style="446" customWidth="1"/>
    <col min="14852" max="14852" width="6.625" style="446" customWidth="1"/>
    <col min="14853" max="14854" width="7.625" style="446" customWidth="1"/>
    <col min="14855" max="14855" width="62.625" style="446" customWidth="1"/>
    <col min="14856" max="15104" width="9" style="446"/>
    <col min="15105" max="15106" width="7.625" style="446" customWidth="1"/>
    <col min="15107" max="15107" width="62.625" style="446" customWidth="1"/>
    <col min="15108" max="15108" width="6.625" style="446" customWidth="1"/>
    <col min="15109" max="15110" width="7.625" style="446" customWidth="1"/>
    <col min="15111" max="15111" width="62.625" style="446" customWidth="1"/>
    <col min="15112" max="15360" width="9" style="446"/>
    <col min="15361" max="15362" width="7.625" style="446" customWidth="1"/>
    <col min="15363" max="15363" width="62.625" style="446" customWidth="1"/>
    <col min="15364" max="15364" width="6.625" style="446" customWidth="1"/>
    <col min="15365" max="15366" width="7.625" style="446" customWidth="1"/>
    <col min="15367" max="15367" width="62.625" style="446" customWidth="1"/>
    <col min="15368" max="15616" width="9" style="446"/>
    <col min="15617" max="15618" width="7.625" style="446" customWidth="1"/>
    <col min="15619" max="15619" width="62.625" style="446" customWidth="1"/>
    <col min="15620" max="15620" width="6.625" style="446" customWidth="1"/>
    <col min="15621" max="15622" width="7.625" style="446" customWidth="1"/>
    <col min="15623" max="15623" width="62.625" style="446" customWidth="1"/>
    <col min="15624" max="15872" width="9" style="446"/>
    <col min="15873" max="15874" width="7.625" style="446" customWidth="1"/>
    <col min="15875" max="15875" width="62.625" style="446" customWidth="1"/>
    <col min="15876" max="15876" width="6.625" style="446" customWidth="1"/>
    <col min="15877" max="15878" width="7.625" style="446" customWidth="1"/>
    <col min="15879" max="15879" width="62.625" style="446" customWidth="1"/>
    <col min="15880" max="16128" width="9" style="446"/>
    <col min="16129" max="16130" width="7.625" style="446" customWidth="1"/>
    <col min="16131" max="16131" width="62.625" style="446" customWidth="1"/>
    <col min="16132" max="16132" width="6.625" style="446" customWidth="1"/>
    <col min="16133" max="16134" width="7.625" style="446" customWidth="1"/>
    <col min="16135" max="16135" width="62.625" style="446" customWidth="1"/>
    <col min="16136" max="16384" width="9" style="446"/>
  </cols>
  <sheetData>
    <row r="1" spans="1:7" ht="27.95" customHeight="1" x14ac:dyDescent="0.15">
      <c r="A1" s="967" t="s">
        <v>603</v>
      </c>
      <c r="B1" s="967"/>
      <c r="C1" s="967"/>
      <c r="D1" s="967"/>
      <c r="E1" s="967"/>
      <c r="F1" s="967"/>
      <c r="G1" s="967"/>
    </row>
    <row r="2" spans="1:7" ht="18" customHeight="1" thickBot="1" x14ac:dyDescent="0.2"/>
    <row r="3" spans="1:7" ht="24.95" customHeight="1" thickBot="1" x14ac:dyDescent="0.2">
      <c r="A3" s="447" t="s">
        <v>604</v>
      </c>
      <c r="B3" s="954" t="s">
        <v>605</v>
      </c>
      <c r="C3" s="955"/>
      <c r="D3" s="448"/>
      <c r="E3" s="447" t="s">
        <v>604</v>
      </c>
      <c r="F3" s="954" t="s">
        <v>606</v>
      </c>
      <c r="G3" s="955"/>
    </row>
    <row r="4" spans="1:7" ht="24.95" customHeight="1" x14ac:dyDescent="0.15">
      <c r="A4" s="449">
        <v>1</v>
      </c>
      <c r="B4" s="450"/>
      <c r="C4" s="451" t="s">
        <v>607</v>
      </c>
      <c r="D4" s="448"/>
      <c r="E4" s="452">
        <v>200</v>
      </c>
      <c r="F4" s="453"/>
      <c r="G4" s="454" t="s">
        <v>608</v>
      </c>
    </row>
    <row r="5" spans="1:7" ht="24.95" customHeight="1" x14ac:dyDescent="0.15">
      <c r="A5" s="455">
        <v>24</v>
      </c>
      <c r="B5" s="456"/>
      <c r="C5" s="457" t="s">
        <v>609</v>
      </c>
      <c r="D5" s="448"/>
      <c r="E5" s="968">
        <v>300</v>
      </c>
      <c r="F5" s="456"/>
      <c r="G5" s="458" t="s">
        <v>610</v>
      </c>
    </row>
    <row r="6" spans="1:7" ht="24.95" customHeight="1" x14ac:dyDescent="0.15">
      <c r="A6" s="455">
        <v>25</v>
      </c>
      <c r="B6" s="456"/>
      <c r="C6" s="457" t="s">
        <v>611</v>
      </c>
      <c r="D6" s="448"/>
      <c r="E6" s="961"/>
      <c r="F6" s="456"/>
      <c r="G6" s="458" t="s">
        <v>612</v>
      </c>
    </row>
    <row r="7" spans="1:7" ht="24.95" customHeight="1" thickBot="1" x14ac:dyDescent="0.2">
      <c r="A7" s="455">
        <v>26</v>
      </c>
      <c r="B7" s="456"/>
      <c r="C7" s="457" t="s">
        <v>613</v>
      </c>
      <c r="D7" s="448"/>
      <c r="E7" s="969"/>
      <c r="F7" s="459"/>
      <c r="G7" s="460" t="s">
        <v>614</v>
      </c>
    </row>
    <row r="8" spans="1:7" ht="24.95" customHeight="1" thickBot="1" x14ac:dyDescent="0.2">
      <c r="A8" s="455">
        <v>27</v>
      </c>
      <c r="B8" s="456"/>
      <c r="C8" s="457" t="s">
        <v>615</v>
      </c>
      <c r="D8" s="448"/>
    </row>
    <row r="9" spans="1:7" ht="24.95" customHeight="1" thickBot="1" x14ac:dyDescent="0.2">
      <c r="A9" s="455">
        <v>2</v>
      </c>
      <c r="B9" s="456"/>
      <c r="C9" s="457" t="s">
        <v>616</v>
      </c>
      <c r="D9" s="448"/>
      <c r="E9" s="447" t="s">
        <v>604</v>
      </c>
      <c r="F9" s="954" t="s">
        <v>617</v>
      </c>
      <c r="G9" s="955"/>
    </row>
    <row r="10" spans="1:7" ht="24.95" customHeight="1" thickBot="1" x14ac:dyDescent="0.2">
      <c r="A10" s="455">
        <v>28</v>
      </c>
      <c r="B10" s="456"/>
      <c r="C10" s="457" t="s">
        <v>618</v>
      </c>
      <c r="D10" s="448"/>
      <c r="E10" s="461">
        <v>17</v>
      </c>
      <c r="F10" s="462"/>
      <c r="G10" s="463" t="s">
        <v>619</v>
      </c>
    </row>
    <row r="11" spans="1:7" ht="24.95" customHeight="1" thickBot="1" x14ac:dyDescent="0.2">
      <c r="A11" s="464">
        <v>34</v>
      </c>
      <c r="B11" s="465"/>
      <c r="C11" s="466" t="s">
        <v>620</v>
      </c>
      <c r="D11" s="448"/>
      <c r="E11" s="448"/>
      <c r="F11" s="448"/>
      <c r="G11" s="448"/>
    </row>
    <row r="12" spans="1:7" ht="24.95" customHeight="1" thickBot="1" x14ac:dyDescent="0.2">
      <c r="A12" s="455">
        <v>35</v>
      </c>
      <c r="B12" s="456"/>
      <c r="C12" s="457" t="s">
        <v>621</v>
      </c>
      <c r="D12" s="448"/>
      <c r="E12" s="447" t="s">
        <v>604</v>
      </c>
      <c r="F12" s="954" t="s">
        <v>622</v>
      </c>
      <c r="G12" s="955"/>
    </row>
    <row r="13" spans="1:7" ht="24.95" customHeight="1" x14ac:dyDescent="0.15">
      <c r="A13" s="464">
        <v>36</v>
      </c>
      <c r="B13" s="465"/>
      <c r="C13" s="466" t="s">
        <v>623</v>
      </c>
      <c r="D13" s="448"/>
      <c r="E13" s="960">
        <v>51</v>
      </c>
      <c r="F13" s="962" t="s">
        <v>624</v>
      </c>
      <c r="G13" s="467" t="s">
        <v>625</v>
      </c>
    </row>
    <row r="14" spans="1:7" ht="24.95" customHeight="1" x14ac:dyDescent="0.15">
      <c r="A14" s="951">
        <v>3</v>
      </c>
      <c r="B14" s="964" t="s">
        <v>626</v>
      </c>
      <c r="C14" s="468" t="s">
        <v>627</v>
      </c>
      <c r="D14" s="448"/>
      <c r="E14" s="961"/>
      <c r="F14" s="963"/>
      <c r="G14" s="467" t="s">
        <v>628</v>
      </c>
    </row>
    <row r="15" spans="1:7" ht="24.95" customHeight="1" x14ac:dyDescent="0.15">
      <c r="A15" s="958"/>
      <c r="B15" s="965"/>
      <c r="C15" s="469" t="s">
        <v>629</v>
      </c>
      <c r="D15" s="448"/>
      <c r="E15" s="961"/>
      <c r="F15" s="470"/>
      <c r="G15" s="471" t="s">
        <v>177</v>
      </c>
    </row>
    <row r="16" spans="1:7" ht="24.95" customHeight="1" x14ac:dyDescent="0.15">
      <c r="A16" s="472">
        <v>29</v>
      </c>
      <c r="B16" s="966"/>
      <c r="C16" s="469" t="s">
        <v>630</v>
      </c>
      <c r="D16" s="448"/>
      <c r="E16" s="961"/>
      <c r="F16" s="470"/>
      <c r="G16" s="471" t="s">
        <v>178</v>
      </c>
    </row>
    <row r="17" spans="1:7" ht="24.95" customHeight="1" thickBot="1" x14ac:dyDescent="0.2">
      <c r="A17" s="461">
        <v>16</v>
      </c>
      <c r="B17" s="473"/>
      <c r="C17" s="474" t="s">
        <v>631</v>
      </c>
      <c r="D17" s="448"/>
      <c r="E17" s="961"/>
      <c r="F17" s="475"/>
      <c r="G17" s="476" t="s">
        <v>179</v>
      </c>
    </row>
    <row r="18" spans="1:7" ht="24.95" customHeight="1" thickBot="1" x14ac:dyDescent="0.2">
      <c r="D18" s="448"/>
      <c r="E18" s="477"/>
    </row>
    <row r="19" spans="1:7" ht="24.95" customHeight="1" thickBot="1" x14ac:dyDescent="0.2">
      <c r="A19" s="447" t="s">
        <v>604</v>
      </c>
      <c r="B19" s="954" t="s">
        <v>632</v>
      </c>
      <c r="C19" s="955"/>
      <c r="D19" s="448"/>
      <c r="E19" s="447" t="s">
        <v>604</v>
      </c>
      <c r="F19" s="954" t="s">
        <v>633</v>
      </c>
      <c r="G19" s="955"/>
    </row>
    <row r="20" spans="1:7" ht="24.95" customHeight="1" x14ac:dyDescent="0.15">
      <c r="A20" s="455">
        <v>4</v>
      </c>
      <c r="B20" s="450"/>
      <c r="C20" s="478" t="s">
        <v>634</v>
      </c>
      <c r="D20" s="448"/>
      <c r="E20" s="464">
        <v>39</v>
      </c>
      <c r="F20" s="453"/>
      <c r="G20" s="479" t="s">
        <v>635</v>
      </c>
    </row>
    <row r="21" spans="1:7" ht="24.95" customHeight="1" x14ac:dyDescent="0.15">
      <c r="A21" s="455">
        <v>5</v>
      </c>
      <c r="B21" s="456"/>
      <c r="C21" s="457" t="s">
        <v>636</v>
      </c>
      <c r="D21" s="448"/>
      <c r="E21" s="464">
        <v>40</v>
      </c>
      <c r="F21" s="465"/>
      <c r="G21" s="468" t="s">
        <v>637</v>
      </c>
    </row>
    <row r="22" spans="1:7" ht="24.95" customHeight="1" x14ac:dyDescent="0.15">
      <c r="A22" s="464">
        <v>6</v>
      </c>
      <c r="B22" s="465"/>
      <c r="C22" s="466" t="s">
        <v>638</v>
      </c>
      <c r="D22" s="448"/>
      <c r="E22" s="951">
        <v>41</v>
      </c>
      <c r="F22" s="465"/>
      <c r="G22" s="468" t="s">
        <v>639</v>
      </c>
    </row>
    <row r="23" spans="1:7" ht="24.95" customHeight="1" x14ac:dyDescent="0.15">
      <c r="A23" s="951">
        <v>30</v>
      </c>
      <c r="B23" s="465"/>
      <c r="C23" s="466" t="s">
        <v>640</v>
      </c>
      <c r="D23" s="448"/>
      <c r="E23" s="952"/>
      <c r="F23" s="465"/>
      <c r="G23" s="468" t="s">
        <v>641</v>
      </c>
    </row>
    <row r="24" spans="1:7" ht="24.95" customHeight="1" x14ac:dyDescent="0.15">
      <c r="A24" s="952"/>
      <c r="B24" s="465"/>
      <c r="C24" s="466" t="s">
        <v>642</v>
      </c>
      <c r="D24" s="448"/>
      <c r="E24" s="952"/>
      <c r="F24" s="465"/>
      <c r="G24" s="480" t="s">
        <v>643</v>
      </c>
    </row>
    <row r="25" spans="1:7" ht="24.95" customHeight="1" x14ac:dyDescent="0.15">
      <c r="A25" s="952"/>
      <c r="B25" s="465"/>
      <c r="C25" s="466" t="s">
        <v>644</v>
      </c>
      <c r="D25" s="448"/>
      <c r="E25" s="952"/>
      <c r="F25" s="465"/>
      <c r="G25" s="466" t="s">
        <v>645</v>
      </c>
    </row>
    <row r="26" spans="1:7" ht="24.95" customHeight="1" thickBot="1" x14ac:dyDescent="0.2">
      <c r="A26" s="952"/>
      <c r="B26" s="465"/>
      <c r="C26" s="466" t="s">
        <v>646</v>
      </c>
      <c r="D26" s="448"/>
      <c r="E26" s="953"/>
      <c r="F26" s="459"/>
      <c r="G26" s="460" t="s">
        <v>647</v>
      </c>
    </row>
    <row r="27" spans="1:7" ht="24.95" customHeight="1" thickBot="1" x14ac:dyDescent="0.2">
      <c r="A27" s="952"/>
      <c r="B27" s="465"/>
      <c r="C27" s="481" t="s">
        <v>648</v>
      </c>
      <c r="D27" s="448"/>
      <c r="E27" s="448"/>
      <c r="F27" s="448"/>
      <c r="G27" s="448"/>
    </row>
    <row r="28" spans="1:7" ht="24.95" customHeight="1" thickBot="1" x14ac:dyDescent="0.2">
      <c r="A28" s="953"/>
      <c r="B28" s="459"/>
      <c r="C28" s="460" t="s">
        <v>649</v>
      </c>
      <c r="D28" s="448"/>
      <c r="E28" s="447" t="s">
        <v>604</v>
      </c>
      <c r="F28" s="954" t="s">
        <v>650</v>
      </c>
      <c r="G28" s="955"/>
    </row>
    <row r="29" spans="1:7" ht="24.95" customHeight="1" thickBot="1" x14ac:dyDescent="0.2">
      <c r="A29" s="448"/>
      <c r="B29" s="448"/>
      <c r="C29" s="448"/>
      <c r="D29" s="448"/>
      <c r="E29" s="455">
        <v>101</v>
      </c>
      <c r="F29" s="450"/>
      <c r="G29" s="482" t="s">
        <v>651</v>
      </c>
    </row>
    <row r="30" spans="1:7" ht="24.95" customHeight="1" thickBot="1" x14ac:dyDescent="0.2">
      <c r="A30" s="447" t="s">
        <v>604</v>
      </c>
      <c r="B30" s="954" t="s">
        <v>652</v>
      </c>
      <c r="C30" s="955"/>
      <c r="D30" s="448"/>
      <c r="E30" s="483">
        <v>42</v>
      </c>
      <c r="F30" s="459"/>
      <c r="G30" s="484" t="s">
        <v>653</v>
      </c>
    </row>
    <row r="31" spans="1:7" ht="24.95" customHeight="1" thickBot="1" x14ac:dyDescent="0.2">
      <c r="A31" s="455">
        <v>7</v>
      </c>
      <c r="B31" s="450"/>
      <c r="C31" s="478" t="s">
        <v>654</v>
      </c>
      <c r="D31" s="448"/>
      <c r="E31" s="448"/>
      <c r="F31" s="448"/>
      <c r="G31" s="448"/>
    </row>
    <row r="32" spans="1:7" ht="24.95" customHeight="1" thickBot="1" x14ac:dyDescent="0.2">
      <c r="A32" s="455">
        <v>8</v>
      </c>
      <c r="B32" s="456"/>
      <c r="C32" s="457" t="s">
        <v>655</v>
      </c>
      <c r="D32" s="448"/>
      <c r="E32" s="447" t="s">
        <v>604</v>
      </c>
      <c r="F32" s="954" t="s">
        <v>656</v>
      </c>
      <c r="G32" s="955"/>
    </row>
    <row r="33" spans="1:7" ht="24.95" customHeight="1" x14ac:dyDescent="0.15">
      <c r="A33" s="464">
        <v>9</v>
      </c>
      <c r="B33" s="465"/>
      <c r="C33" s="466" t="s">
        <v>657</v>
      </c>
      <c r="D33" s="448"/>
      <c r="E33" s="959">
        <v>45</v>
      </c>
      <c r="F33" s="453"/>
      <c r="G33" s="454" t="s">
        <v>658</v>
      </c>
    </row>
    <row r="34" spans="1:7" ht="24.95" customHeight="1" x14ac:dyDescent="0.15">
      <c r="A34" s="951">
        <v>31</v>
      </c>
      <c r="B34" s="465"/>
      <c r="C34" s="471" t="s">
        <v>659</v>
      </c>
      <c r="D34" s="448"/>
      <c r="E34" s="958"/>
      <c r="F34" s="465"/>
      <c r="G34" s="466" t="s">
        <v>660</v>
      </c>
    </row>
    <row r="35" spans="1:7" ht="24.95" customHeight="1" x14ac:dyDescent="0.15">
      <c r="A35" s="952"/>
      <c r="B35" s="465"/>
      <c r="C35" s="471" t="s">
        <v>661</v>
      </c>
      <c r="D35" s="448"/>
      <c r="E35" s="464">
        <v>46</v>
      </c>
      <c r="F35" s="465"/>
      <c r="G35" s="466" t="s">
        <v>662</v>
      </c>
    </row>
    <row r="36" spans="1:7" ht="24.95" customHeight="1" x14ac:dyDescent="0.15">
      <c r="A36" s="952"/>
      <c r="B36" s="465"/>
      <c r="C36" s="471" t="s">
        <v>663</v>
      </c>
      <c r="D36" s="448"/>
      <c r="E36" s="951">
        <v>47</v>
      </c>
      <c r="F36" s="465"/>
      <c r="G36" s="466" t="s">
        <v>664</v>
      </c>
    </row>
    <row r="37" spans="1:7" ht="24.95" customHeight="1" thickBot="1" x14ac:dyDescent="0.2">
      <c r="A37" s="952"/>
      <c r="B37" s="465"/>
      <c r="C37" s="471" t="s">
        <v>665</v>
      </c>
      <c r="D37" s="448"/>
      <c r="E37" s="953"/>
      <c r="F37" s="459"/>
      <c r="G37" s="460" t="s">
        <v>666</v>
      </c>
    </row>
    <row r="38" spans="1:7" ht="24.95" customHeight="1" thickBot="1" x14ac:dyDescent="0.2">
      <c r="A38" s="952"/>
      <c r="B38" s="465"/>
      <c r="C38" s="471" t="s">
        <v>667</v>
      </c>
      <c r="D38" s="448"/>
      <c r="E38" s="448"/>
      <c r="F38" s="448"/>
      <c r="G38" s="448"/>
    </row>
    <row r="39" spans="1:7" ht="24.95" customHeight="1" thickBot="1" x14ac:dyDescent="0.2">
      <c r="A39" s="952"/>
      <c r="B39" s="465"/>
      <c r="C39" s="471" t="s">
        <v>668</v>
      </c>
      <c r="D39" s="448"/>
      <c r="E39" s="447" t="s">
        <v>604</v>
      </c>
      <c r="F39" s="954" t="s">
        <v>669</v>
      </c>
      <c r="G39" s="955"/>
    </row>
    <row r="40" spans="1:7" ht="24.95" customHeight="1" thickBot="1" x14ac:dyDescent="0.2">
      <c r="A40" s="952"/>
      <c r="B40" s="465"/>
      <c r="C40" s="471" t="s">
        <v>670</v>
      </c>
      <c r="D40" s="448"/>
      <c r="E40" s="461">
        <v>56</v>
      </c>
      <c r="F40" s="462"/>
      <c r="G40" s="485" t="s">
        <v>154</v>
      </c>
    </row>
    <row r="41" spans="1:7" ht="24.95" customHeight="1" x14ac:dyDescent="0.15">
      <c r="A41" s="952"/>
      <c r="B41" s="465"/>
      <c r="C41" s="471" t="s">
        <v>671</v>
      </c>
      <c r="D41" s="448"/>
    </row>
    <row r="42" spans="1:7" ht="24.95" customHeight="1" x14ac:dyDescent="0.15">
      <c r="A42" s="952"/>
      <c r="B42" s="465"/>
      <c r="C42" s="471" t="s">
        <v>672</v>
      </c>
      <c r="D42" s="448"/>
      <c r="E42" s="448"/>
      <c r="F42" s="448"/>
      <c r="G42" s="448"/>
    </row>
    <row r="43" spans="1:7" ht="24.95" customHeight="1" thickBot="1" x14ac:dyDescent="0.2">
      <c r="A43" s="952"/>
      <c r="B43" s="465"/>
      <c r="C43" s="466" t="s">
        <v>673</v>
      </c>
      <c r="D43" s="448"/>
      <c r="E43" s="448"/>
      <c r="F43" s="448"/>
      <c r="G43" s="448"/>
    </row>
    <row r="44" spans="1:7" ht="24.95" customHeight="1" thickBot="1" x14ac:dyDescent="0.2">
      <c r="A44" s="953"/>
      <c r="B44" s="459"/>
      <c r="C44" s="486" t="s">
        <v>649</v>
      </c>
      <c r="D44" s="448"/>
      <c r="E44" s="487" t="s">
        <v>604</v>
      </c>
      <c r="F44" s="956" t="s">
        <v>674</v>
      </c>
      <c r="G44" s="957"/>
    </row>
    <row r="45" spans="1:7" ht="24.95" customHeight="1" thickBot="1" x14ac:dyDescent="0.2">
      <c r="A45" s="448"/>
      <c r="B45" s="448"/>
      <c r="C45" s="448"/>
      <c r="D45" s="448"/>
      <c r="E45" s="464">
        <v>37</v>
      </c>
      <c r="F45" s="453"/>
      <c r="G45" s="454" t="s">
        <v>675</v>
      </c>
    </row>
    <row r="46" spans="1:7" ht="24.95" customHeight="1" thickBot="1" x14ac:dyDescent="0.2">
      <c r="A46" s="447" t="s">
        <v>604</v>
      </c>
      <c r="B46" s="954" t="s">
        <v>676</v>
      </c>
      <c r="C46" s="955"/>
      <c r="D46" s="448"/>
      <c r="E46" s="483">
        <v>103</v>
      </c>
      <c r="F46" s="459"/>
      <c r="G46" s="460" t="s">
        <v>677</v>
      </c>
    </row>
    <row r="47" spans="1:7" ht="24.95" customHeight="1" thickBot="1" x14ac:dyDescent="0.2">
      <c r="A47" s="455">
        <v>10</v>
      </c>
      <c r="B47" s="450"/>
      <c r="C47" s="478" t="s">
        <v>678</v>
      </c>
      <c r="D47" s="448"/>
      <c r="E47" s="448"/>
      <c r="F47" s="448"/>
      <c r="G47" s="448"/>
    </row>
    <row r="48" spans="1:7" ht="24.95" customHeight="1" thickBot="1" x14ac:dyDescent="0.2">
      <c r="A48" s="464">
        <v>12</v>
      </c>
      <c r="B48" s="465"/>
      <c r="C48" s="466" t="s">
        <v>679</v>
      </c>
      <c r="D48" s="448"/>
      <c r="E48" s="487" t="s">
        <v>604</v>
      </c>
      <c r="F48" s="956" t="s">
        <v>680</v>
      </c>
      <c r="G48" s="957"/>
    </row>
    <row r="49" spans="1:7" ht="24.95" customHeight="1" x14ac:dyDescent="0.15">
      <c r="A49" s="951">
        <v>32</v>
      </c>
      <c r="B49" s="465"/>
      <c r="C49" s="471" t="s">
        <v>681</v>
      </c>
      <c r="D49" s="448"/>
      <c r="E49" s="488">
        <v>34</v>
      </c>
      <c r="F49" s="489"/>
      <c r="G49" s="454" t="s">
        <v>682</v>
      </c>
    </row>
    <row r="50" spans="1:7" ht="24.95" customHeight="1" x14ac:dyDescent="0.15">
      <c r="A50" s="952"/>
      <c r="B50" s="465"/>
      <c r="C50" s="471" t="s">
        <v>683</v>
      </c>
      <c r="D50" s="448"/>
      <c r="E50" s="472">
        <v>104</v>
      </c>
      <c r="F50" s="490"/>
      <c r="G50" s="481" t="s">
        <v>684</v>
      </c>
    </row>
    <row r="51" spans="1:7" ht="24.95" customHeight="1" thickBot="1" x14ac:dyDescent="0.2">
      <c r="A51" s="953"/>
      <c r="B51" s="459"/>
      <c r="C51" s="476" t="s">
        <v>685</v>
      </c>
      <c r="D51" s="448"/>
      <c r="E51" s="488">
        <v>105</v>
      </c>
      <c r="F51" s="491"/>
      <c r="G51" s="481" t="s">
        <v>686</v>
      </c>
    </row>
    <row r="52" spans="1:7" ht="24.95" customHeight="1" thickBot="1" x14ac:dyDescent="0.2">
      <c r="A52" s="448"/>
      <c r="B52" s="448"/>
      <c r="C52" s="448"/>
      <c r="D52" s="448"/>
      <c r="E52" s="472">
        <v>106</v>
      </c>
      <c r="F52" s="490"/>
      <c r="G52" s="481" t="s">
        <v>687</v>
      </c>
    </row>
    <row r="53" spans="1:7" ht="24.95" customHeight="1" thickBot="1" x14ac:dyDescent="0.2">
      <c r="A53" s="447" t="s">
        <v>604</v>
      </c>
      <c r="B53" s="954" t="s">
        <v>688</v>
      </c>
      <c r="C53" s="955"/>
      <c r="D53" s="448"/>
      <c r="E53" s="492">
        <v>107</v>
      </c>
      <c r="F53" s="493"/>
      <c r="G53" s="460" t="s">
        <v>689</v>
      </c>
    </row>
    <row r="54" spans="1:7" ht="24.95" customHeight="1" thickBot="1" x14ac:dyDescent="0.2">
      <c r="A54" s="455">
        <v>13</v>
      </c>
      <c r="B54" s="450"/>
      <c r="C54" s="478" t="s">
        <v>690</v>
      </c>
      <c r="D54" s="448"/>
      <c r="E54" s="448"/>
      <c r="F54" s="448"/>
      <c r="G54" s="448"/>
    </row>
    <row r="55" spans="1:7" ht="24.95" customHeight="1" thickBot="1" x14ac:dyDescent="0.2">
      <c r="A55" s="464">
        <v>14</v>
      </c>
      <c r="B55" s="465"/>
      <c r="C55" s="466" t="s">
        <v>691</v>
      </c>
      <c r="D55" s="448"/>
      <c r="E55" s="487" t="s">
        <v>604</v>
      </c>
      <c r="F55" s="956" t="s">
        <v>692</v>
      </c>
      <c r="G55" s="957"/>
    </row>
    <row r="56" spans="1:7" ht="24.95" customHeight="1" thickBot="1" x14ac:dyDescent="0.2">
      <c r="A56" s="951">
        <v>15</v>
      </c>
      <c r="B56" s="465"/>
      <c r="C56" s="471" t="s">
        <v>693</v>
      </c>
      <c r="D56" s="448"/>
      <c r="E56" s="483">
        <v>102</v>
      </c>
      <c r="F56" s="494"/>
      <c r="G56" s="495" t="s">
        <v>694</v>
      </c>
    </row>
    <row r="57" spans="1:7" ht="24.95" customHeight="1" x14ac:dyDescent="0.15">
      <c r="A57" s="952"/>
      <c r="B57" s="465"/>
      <c r="C57" s="471" t="s">
        <v>695</v>
      </c>
      <c r="D57" s="448"/>
    </row>
    <row r="58" spans="1:7" ht="24.95" customHeight="1" x14ac:dyDescent="0.15">
      <c r="A58" s="958"/>
      <c r="B58" s="465"/>
      <c r="C58" s="466" t="s">
        <v>696</v>
      </c>
      <c r="D58" s="448"/>
    </row>
    <row r="59" spans="1:7" ht="24.95" customHeight="1" x14ac:dyDescent="0.15">
      <c r="A59" s="951">
        <v>33</v>
      </c>
      <c r="B59" s="465"/>
      <c r="C59" s="471" t="s">
        <v>697</v>
      </c>
      <c r="D59" s="448"/>
    </row>
    <row r="60" spans="1:7" ht="24.95" customHeight="1" x14ac:dyDescent="0.15">
      <c r="A60" s="952"/>
      <c r="B60" s="465"/>
      <c r="C60" s="471" t="s">
        <v>698</v>
      </c>
      <c r="D60" s="448"/>
      <c r="E60" s="448"/>
      <c r="F60" s="448"/>
      <c r="G60" s="448"/>
    </row>
    <row r="61" spans="1:7" ht="24.95" customHeight="1" x14ac:dyDescent="0.15">
      <c r="A61" s="952"/>
      <c r="B61" s="465"/>
      <c r="C61" s="471" t="s">
        <v>699</v>
      </c>
      <c r="D61" s="448"/>
      <c r="E61" s="448"/>
      <c r="F61" s="496"/>
      <c r="G61" s="497" t="s">
        <v>700</v>
      </c>
    </row>
    <row r="62" spans="1:7" ht="24.95" customHeight="1" x14ac:dyDescent="0.15">
      <c r="A62" s="952"/>
      <c r="B62" s="465"/>
      <c r="C62" s="471" t="s">
        <v>701</v>
      </c>
      <c r="D62" s="448"/>
      <c r="E62" s="448"/>
      <c r="F62" s="448"/>
      <c r="G62" s="448"/>
    </row>
    <row r="63" spans="1:7" ht="24.95" customHeight="1" x14ac:dyDescent="0.15">
      <c r="A63" s="952"/>
      <c r="B63" s="465"/>
      <c r="C63" s="498" t="s">
        <v>702</v>
      </c>
      <c r="D63" s="448"/>
    </row>
    <row r="64" spans="1:7" ht="24.95" customHeight="1" x14ac:dyDescent="0.15">
      <c r="A64" s="952"/>
      <c r="B64" s="465"/>
      <c r="C64" s="471" t="s">
        <v>703</v>
      </c>
      <c r="D64" s="448"/>
      <c r="E64" s="448"/>
      <c r="F64" s="448"/>
      <c r="G64" s="448"/>
    </row>
    <row r="65" spans="1:7" ht="24.95" customHeight="1" thickBot="1" x14ac:dyDescent="0.2">
      <c r="A65" s="953"/>
      <c r="B65" s="459"/>
      <c r="C65" s="476" t="s">
        <v>704</v>
      </c>
      <c r="D65" s="448"/>
      <c r="E65" s="448"/>
      <c r="F65" s="448"/>
      <c r="G65" s="448"/>
    </row>
    <row r="66" spans="1:7" ht="36" customHeight="1" x14ac:dyDescent="0.15">
      <c r="D66" s="448"/>
      <c r="E66" s="448"/>
      <c r="F66" s="448"/>
      <c r="G66" s="448"/>
    </row>
    <row r="67" spans="1:7" ht="36" customHeight="1" x14ac:dyDescent="0.15">
      <c r="D67" s="448"/>
      <c r="E67" s="448"/>
      <c r="F67" s="448"/>
      <c r="G67" s="448"/>
    </row>
    <row r="68" spans="1:7" ht="36" customHeight="1" x14ac:dyDescent="0.15">
      <c r="D68" s="448"/>
      <c r="E68" s="448"/>
      <c r="F68" s="448"/>
      <c r="G68" s="448"/>
    </row>
    <row r="69" spans="1:7" ht="36" customHeight="1" x14ac:dyDescent="0.15">
      <c r="D69" s="448"/>
      <c r="E69" s="448"/>
      <c r="F69" s="448"/>
      <c r="G69" s="448"/>
    </row>
  </sheetData>
  <mergeCells count="29">
    <mergeCell ref="F12:G12"/>
    <mergeCell ref="A1:G1"/>
    <mergeCell ref="B3:C3"/>
    <mergeCell ref="F3:G3"/>
    <mergeCell ref="E5:E7"/>
    <mergeCell ref="F9:G9"/>
    <mergeCell ref="E13:E17"/>
    <mergeCell ref="F13:F14"/>
    <mergeCell ref="A14:A15"/>
    <mergeCell ref="B14:B16"/>
    <mergeCell ref="B19:C19"/>
    <mergeCell ref="F19:G19"/>
    <mergeCell ref="E33:E34"/>
    <mergeCell ref="A34:A44"/>
    <mergeCell ref="E36:E37"/>
    <mergeCell ref="F39:G39"/>
    <mergeCell ref="F44:G44"/>
    <mergeCell ref="E22:E26"/>
    <mergeCell ref="A23:A28"/>
    <mergeCell ref="F28:G28"/>
    <mergeCell ref="B30:C30"/>
    <mergeCell ref="F32:G32"/>
    <mergeCell ref="A59:A65"/>
    <mergeCell ref="B46:C46"/>
    <mergeCell ref="F48:G48"/>
    <mergeCell ref="A49:A51"/>
    <mergeCell ref="B53:C53"/>
    <mergeCell ref="F55:G55"/>
    <mergeCell ref="A56:A58"/>
  </mergeCells>
  <phoneticPr fontId="3"/>
  <printOptions horizontalCentered="1" verticalCentered="1"/>
  <pageMargins left="0" right="0" top="0" bottom="0" header="0" footer="0"/>
  <pageSetup paperSize="9" scale="55"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66FFFF"/>
    <pageSetUpPr fitToPage="1"/>
  </sheetPr>
  <dimension ref="A1:V81"/>
  <sheetViews>
    <sheetView view="pageBreakPreview" zoomScale="69" zoomScaleNormal="98" zoomScaleSheetLayoutView="69" workbookViewId="0">
      <selection activeCell="M69" sqref="M69"/>
    </sheetView>
  </sheetViews>
  <sheetFormatPr defaultColWidth="9" defaultRowHeight="16.5" x14ac:dyDescent="0.15"/>
  <cols>
    <col min="1" max="1" width="7.375" style="223" bestFit="1" customWidth="1"/>
    <col min="2" max="2" width="9.5" style="223" customWidth="1"/>
    <col min="3" max="3" width="9.25" style="223" customWidth="1"/>
    <col min="4" max="5" width="24.625" style="223" customWidth="1"/>
    <col min="6" max="6" width="9.5" style="223" customWidth="1"/>
    <col min="7" max="7" width="8.125" style="223" customWidth="1"/>
    <col min="8" max="8" width="29" style="223" customWidth="1"/>
    <col min="9" max="9" width="10.875" style="223" customWidth="1"/>
    <col min="10" max="10" width="19.125" style="223" customWidth="1"/>
    <col min="11" max="11" width="5.875" style="248" bestFit="1" customWidth="1"/>
    <col min="12" max="12" width="11.375" style="248" customWidth="1"/>
    <col min="13" max="13" width="17.875" style="248" customWidth="1"/>
    <col min="14" max="14" width="21.875" style="248" customWidth="1"/>
    <col min="15" max="15" width="48.25" style="248" customWidth="1"/>
    <col min="16" max="16" width="9" style="223"/>
    <col min="17" max="17" width="36" style="223" customWidth="1"/>
    <col min="18" max="18" width="33" style="223" customWidth="1"/>
    <col min="19" max="19" width="31.75" style="223" customWidth="1"/>
    <col min="20" max="20" width="64.25" style="223" customWidth="1"/>
    <col min="21" max="16384" width="9" style="223"/>
  </cols>
  <sheetData>
    <row r="1" spans="1:20" ht="42.75" customHeight="1" x14ac:dyDescent="0.15">
      <c r="A1" s="970"/>
      <c r="B1" s="970"/>
      <c r="C1" s="970"/>
      <c r="D1" s="970"/>
      <c r="E1" s="970"/>
      <c r="F1" s="970"/>
      <c r="G1" s="970"/>
      <c r="H1" s="970"/>
      <c r="I1" s="970"/>
      <c r="J1" s="970"/>
      <c r="K1" s="980" t="s">
        <v>411</v>
      </c>
      <c r="L1" s="981"/>
      <c r="M1" s="981"/>
      <c r="N1" s="981"/>
      <c r="O1" s="982"/>
      <c r="P1" s="971" t="s">
        <v>412</v>
      </c>
      <c r="Q1" s="973" t="s">
        <v>413</v>
      </c>
      <c r="R1" s="284" t="s">
        <v>477</v>
      </c>
      <c r="S1" s="277"/>
      <c r="T1" s="278"/>
    </row>
    <row r="2" spans="1:20" ht="33" x14ac:dyDescent="0.15">
      <c r="A2" s="267" t="s">
        <v>393</v>
      </c>
      <c r="B2" s="268" t="s">
        <v>394</v>
      </c>
      <c r="C2" s="267" t="s">
        <v>395</v>
      </c>
      <c r="D2" s="256" t="s">
        <v>400</v>
      </c>
      <c r="E2" s="269" t="s">
        <v>401</v>
      </c>
      <c r="F2" s="270" t="s">
        <v>402</v>
      </c>
      <c r="G2" s="267" t="s">
        <v>396</v>
      </c>
      <c r="H2" s="271" t="s">
        <v>397</v>
      </c>
      <c r="I2" s="255" t="s">
        <v>398</v>
      </c>
      <c r="J2" s="256" t="s">
        <v>399</v>
      </c>
      <c r="K2" s="272" t="s">
        <v>346</v>
      </c>
      <c r="L2" s="224" t="s">
        <v>406</v>
      </c>
      <c r="M2" s="989" t="s">
        <v>476</v>
      </c>
      <c r="N2" s="990"/>
      <c r="O2" s="224" t="s">
        <v>118</v>
      </c>
      <c r="P2" s="972"/>
      <c r="Q2" s="973"/>
      <c r="R2" s="986" t="s">
        <v>478</v>
      </c>
      <c r="S2" s="987"/>
      <c r="T2" s="988"/>
    </row>
    <row r="3" spans="1:20" ht="18" customHeight="1" x14ac:dyDescent="0.15">
      <c r="A3" s="225" t="s">
        <v>78</v>
      </c>
      <c r="B3" s="226" t="s">
        <v>20</v>
      </c>
      <c r="C3" s="227" t="s">
        <v>20</v>
      </c>
      <c r="D3" s="236" t="s">
        <v>572</v>
      </c>
      <c r="E3" s="225" t="s">
        <v>260</v>
      </c>
      <c r="F3" s="227" t="s">
        <v>102</v>
      </c>
      <c r="G3" s="225" t="s">
        <v>200</v>
      </c>
      <c r="H3" s="225" t="s">
        <v>351</v>
      </c>
      <c r="I3" s="251">
        <v>1</v>
      </c>
      <c r="J3" s="236" t="s">
        <v>364</v>
      </c>
      <c r="K3" s="273">
        <v>200</v>
      </c>
      <c r="L3" s="228" t="s">
        <v>119</v>
      </c>
      <c r="M3" s="228" t="s">
        <v>120</v>
      </c>
      <c r="N3" s="228" t="s">
        <v>120</v>
      </c>
      <c r="O3" s="228" t="s">
        <v>489</v>
      </c>
      <c r="P3" s="276"/>
      <c r="Q3" s="233"/>
      <c r="R3" s="983" t="s">
        <v>479</v>
      </c>
      <c r="S3" s="984"/>
      <c r="T3" s="985"/>
    </row>
    <row r="4" spans="1:20" ht="18" customHeight="1" x14ac:dyDescent="0.15">
      <c r="A4" s="229" t="s">
        <v>92</v>
      </c>
      <c r="B4" s="230"/>
      <c r="C4" s="231" t="s">
        <v>157</v>
      </c>
      <c r="D4" s="237" t="s">
        <v>348</v>
      </c>
      <c r="E4" s="231" t="s">
        <v>261</v>
      </c>
      <c r="F4" s="231" t="s">
        <v>103</v>
      </c>
      <c r="G4" s="235" t="s">
        <v>201</v>
      </c>
      <c r="H4" s="231" t="s">
        <v>352</v>
      </c>
      <c r="I4" s="252">
        <v>2</v>
      </c>
      <c r="J4" s="237" t="s">
        <v>365</v>
      </c>
      <c r="K4" s="273">
        <v>300</v>
      </c>
      <c r="L4" s="228" t="s">
        <v>119</v>
      </c>
      <c r="M4" s="228" t="s">
        <v>121</v>
      </c>
      <c r="N4" s="228" t="s">
        <v>121</v>
      </c>
      <c r="O4" s="228" t="s">
        <v>490</v>
      </c>
      <c r="P4" s="276"/>
      <c r="Q4" s="233"/>
      <c r="R4" s="986" t="s">
        <v>480</v>
      </c>
      <c r="S4" s="987"/>
      <c r="T4" s="988"/>
    </row>
    <row r="5" spans="1:20" ht="18" customHeight="1" x14ac:dyDescent="0.15">
      <c r="C5" s="229" t="s">
        <v>158</v>
      </c>
      <c r="D5" s="237" t="s">
        <v>349</v>
      </c>
      <c r="E5" s="231" t="s">
        <v>262</v>
      </c>
      <c r="F5" s="235" t="s">
        <v>582</v>
      </c>
      <c r="G5" s="253"/>
      <c r="H5" s="231" t="s">
        <v>353</v>
      </c>
      <c r="I5" s="253"/>
      <c r="J5" s="237" t="s">
        <v>366</v>
      </c>
      <c r="K5" s="276"/>
      <c r="L5" s="276"/>
      <c r="M5" s="276"/>
      <c r="N5" s="276"/>
      <c r="O5" s="276"/>
      <c r="P5" s="276"/>
      <c r="Q5" s="233"/>
      <c r="R5" s="986" t="s">
        <v>481</v>
      </c>
      <c r="S5" s="987"/>
      <c r="T5" s="988"/>
    </row>
    <row r="6" spans="1:20" ht="18" customHeight="1" x14ac:dyDescent="0.15">
      <c r="D6" s="238" t="s">
        <v>350</v>
      </c>
      <c r="E6" s="231" t="s">
        <v>263</v>
      </c>
      <c r="F6" s="241" t="s">
        <v>583</v>
      </c>
      <c r="G6" s="254"/>
      <c r="H6" s="231" t="s">
        <v>354</v>
      </c>
      <c r="J6" s="237" t="s">
        <v>367</v>
      </c>
      <c r="K6" s="273">
        <v>1</v>
      </c>
      <c r="L6" s="228" t="s">
        <v>122</v>
      </c>
      <c r="M6" s="228" t="s">
        <v>217</v>
      </c>
      <c r="N6" s="228" t="s">
        <v>107</v>
      </c>
      <c r="O6" s="228" t="s">
        <v>491</v>
      </c>
      <c r="P6" s="274">
        <f>COUNTIF(活動記録!$H$8:$M$35,【選択肢】!K6)</f>
        <v>0</v>
      </c>
      <c r="Q6" s="233"/>
      <c r="R6" s="249" t="s">
        <v>407</v>
      </c>
      <c r="S6" s="233"/>
      <c r="T6" s="254"/>
    </row>
    <row r="7" spans="1:20" ht="18" customHeight="1" x14ac:dyDescent="0.15">
      <c r="A7" s="232"/>
      <c r="B7" s="232"/>
      <c r="C7" s="232"/>
      <c r="D7" s="232"/>
      <c r="E7" s="231" t="s">
        <v>264</v>
      </c>
      <c r="F7" s="250"/>
      <c r="G7" s="254"/>
      <c r="H7" s="231" t="s">
        <v>355</v>
      </c>
      <c r="I7" s="232"/>
      <c r="J7" s="237" t="s">
        <v>368</v>
      </c>
      <c r="K7" s="273">
        <v>2</v>
      </c>
      <c r="L7" s="228" t="s">
        <v>122</v>
      </c>
      <c r="M7" s="228" t="s">
        <v>217</v>
      </c>
      <c r="N7" s="228" t="s">
        <v>108</v>
      </c>
      <c r="O7" s="228" t="s">
        <v>492</v>
      </c>
      <c r="P7" s="275">
        <f>COUNTIF(活動記録!$H$8:$M$35,【選択肢】!K7)</f>
        <v>0</v>
      </c>
      <c r="Q7" s="233"/>
      <c r="R7" s="986" t="s">
        <v>482</v>
      </c>
      <c r="S7" s="987"/>
      <c r="T7" s="988"/>
    </row>
    <row r="8" spans="1:20" ht="18" customHeight="1" x14ac:dyDescent="0.15">
      <c r="A8" s="232"/>
      <c r="B8" s="232"/>
      <c r="C8" s="232"/>
      <c r="D8" s="232"/>
      <c r="E8" s="231" t="s">
        <v>265</v>
      </c>
      <c r="F8" s="249"/>
      <c r="G8" s="254"/>
      <c r="H8" s="231" t="s">
        <v>356</v>
      </c>
      <c r="I8" s="232"/>
      <c r="J8" s="237" t="s">
        <v>369</v>
      </c>
      <c r="K8" s="273">
        <v>3</v>
      </c>
      <c r="L8" s="228" t="s">
        <v>122</v>
      </c>
      <c r="M8" s="228" t="s">
        <v>109</v>
      </c>
      <c r="N8" s="228" t="s">
        <v>109</v>
      </c>
      <c r="O8" s="228" t="s">
        <v>493</v>
      </c>
      <c r="P8" s="275">
        <f>COUNTIF(活動記録!$H$8:$M$35,【選択肢】!K8)</f>
        <v>0</v>
      </c>
      <c r="Q8" s="233"/>
      <c r="R8" s="986"/>
      <c r="S8" s="987"/>
      <c r="T8" s="988"/>
    </row>
    <row r="9" spans="1:20" ht="18" customHeight="1" x14ac:dyDescent="0.15">
      <c r="A9" s="232"/>
      <c r="B9" s="232"/>
      <c r="C9" s="232"/>
      <c r="D9" s="232"/>
      <c r="E9" s="231" t="s">
        <v>266</v>
      </c>
      <c r="F9" s="249"/>
      <c r="G9" s="254"/>
      <c r="H9" s="231" t="s">
        <v>357</v>
      </c>
      <c r="I9" s="232"/>
      <c r="J9" s="237" t="s">
        <v>370</v>
      </c>
      <c r="K9" s="273">
        <v>4</v>
      </c>
      <c r="L9" s="228" t="s">
        <v>122</v>
      </c>
      <c r="M9" s="228" t="s">
        <v>110</v>
      </c>
      <c r="N9" s="228" t="s">
        <v>113</v>
      </c>
      <c r="O9" s="228" t="s">
        <v>494</v>
      </c>
      <c r="P9" s="275">
        <f>COUNTIF(活動記録!$H$8:$M$35,【選択肢】!K9)</f>
        <v>0</v>
      </c>
      <c r="Q9" s="233"/>
      <c r="R9" s="983" t="s">
        <v>422</v>
      </c>
      <c r="S9" s="984"/>
      <c r="T9" s="985"/>
    </row>
    <row r="10" spans="1:20" ht="18" customHeight="1" x14ac:dyDescent="0.15">
      <c r="A10" s="232"/>
      <c r="B10" s="232"/>
      <c r="C10" s="232"/>
      <c r="D10" s="232"/>
      <c r="E10" s="231" t="s">
        <v>267</v>
      </c>
      <c r="F10" s="249"/>
      <c r="G10" s="254"/>
      <c r="H10" s="231" t="s">
        <v>358</v>
      </c>
      <c r="I10" s="232"/>
      <c r="J10" s="238" t="s">
        <v>371</v>
      </c>
      <c r="K10" s="273">
        <v>5</v>
      </c>
      <c r="L10" s="228" t="s">
        <v>122</v>
      </c>
      <c r="M10" s="228" t="s">
        <v>110</v>
      </c>
      <c r="N10" s="228" t="s">
        <v>113</v>
      </c>
      <c r="O10" s="228" t="s">
        <v>495</v>
      </c>
      <c r="P10" s="275">
        <f>COUNTIF(活動記録!$H$8:$M$35,【選択肢】!K10)</f>
        <v>0</v>
      </c>
      <c r="Q10" s="233"/>
      <c r="R10" s="974" t="s">
        <v>416</v>
      </c>
      <c r="S10" s="975"/>
      <c r="T10" s="976"/>
    </row>
    <row r="11" spans="1:20" ht="18" customHeight="1" x14ac:dyDescent="0.15">
      <c r="A11" s="232"/>
      <c r="B11" s="232"/>
      <c r="C11" s="232"/>
      <c r="D11" s="232"/>
      <c r="E11" s="229" t="s">
        <v>268</v>
      </c>
      <c r="F11" s="249"/>
      <c r="G11" s="254"/>
      <c r="H11" s="231" t="s">
        <v>359</v>
      </c>
      <c r="I11" s="232"/>
      <c r="J11" s="232"/>
      <c r="K11" s="273">
        <v>6</v>
      </c>
      <c r="L11" s="228" t="s">
        <v>122</v>
      </c>
      <c r="M11" s="228" t="s">
        <v>110</v>
      </c>
      <c r="N11" s="228" t="s">
        <v>113</v>
      </c>
      <c r="O11" s="228" t="s">
        <v>496</v>
      </c>
      <c r="P11" s="275">
        <f>COUNTIF(活動記録!$H$8:$M$35,【選択肢】!K11)</f>
        <v>0</v>
      </c>
      <c r="Q11" s="233"/>
      <c r="R11" s="285" t="s">
        <v>423</v>
      </c>
      <c r="S11" s="286"/>
      <c r="T11" s="287"/>
    </row>
    <row r="12" spans="1:20" ht="18" customHeight="1" x14ac:dyDescent="0.15">
      <c r="A12" s="232"/>
      <c r="B12" s="232"/>
      <c r="C12" s="232"/>
      <c r="E12" s="232"/>
      <c r="F12" s="249"/>
      <c r="G12" s="232"/>
      <c r="H12" s="231" t="s">
        <v>360</v>
      </c>
      <c r="I12" s="232"/>
      <c r="J12" s="232"/>
      <c r="K12" s="273">
        <v>7</v>
      </c>
      <c r="L12" s="228" t="s">
        <v>122</v>
      </c>
      <c r="M12" s="228" t="s">
        <v>110</v>
      </c>
      <c r="N12" s="228" t="s">
        <v>114</v>
      </c>
      <c r="O12" s="228" t="s">
        <v>497</v>
      </c>
      <c r="P12" s="275">
        <f>COUNTIF(活動記録!$H$8:$M$35,【選択肢】!K12)</f>
        <v>0</v>
      </c>
      <c r="Q12" s="233"/>
      <c r="R12" s="288" t="s">
        <v>483</v>
      </c>
      <c r="S12" s="265"/>
      <c r="T12" s="266"/>
    </row>
    <row r="13" spans="1:20" ht="18" customHeight="1" x14ac:dyDescent="0.15">
      <c r="F13" s="232"/>
      <c r="H13" s="231" t="s">
        <v>361</v>
      </c>
      <c r="K13" s="273">
        <v>8</v>
      </c>
      <c r="L13" s="228" t="s">
        <v>122</v>
      </c>
      <c r="M13" s="228" t="s">
        <v>110</v>
      </c>
      <c r="N13" s="228" t="s">
        <v>114</v>
      </c>
      <c r="O13" s="228" t="s">
        <v>498</v>
      </c>
      <c r="P13" s="275">
        <f>COUNTIF(活動記録!$H$8:$M$35,【選択肢】!K13)</f>
        <v>0</v>
      </c>
      <c r="R13" s="288" t="s">
        <v>484</v>
      </c>
      <c r="S13" s="265"/>
      <c r="T13" s="266"/>
    </row>
    <row r="14" spans="1:20" ht="18" customHeight="1" x14ac:dyDescent="0.15">
      <c r="H14" s="231" t="s">
        <v>362</v>
      </c>
      <c r="K14" s="273">
        <v>9</v>
      </c>
      <c r="L14" s="228" t="s">
        <v>122</v>
      </c>
      <c r="M14" s="228" t="s">
        <v>110</v>
      </c>
      <c r="N14" s="228" t="s">
        <v>114</v>
      </c>
      <c r="O14" s="228" t="s">
        <v>499</v>
      </c>
      <c r="P14" s="275">
        <f>COUNTIF(活動記録!$H$8:$M$35,【選択肢】!K14)</f>
        <v>0</v>
      </c>
      <c r="R14" s="288" t="s">
        <v>408</v>
      </c>
      <c r="S14" s="265"/>
      <c r="T14" s="266"/>
    </row>
    <row r="15" spans="1:20" ht="18" customHeight="1" x14ac:dyDescent="0.15">
      <c r="H15" s="241" t="s">
        <v>363</v>
      </c>
      <c r="K15" s="273">
        <v>10</v>
      </c>
      <c r="L15" s="228" t="s">
        <v>122</v>
      </c>
      <c r="M15" s="228" t="s">
        <v>110</v>
      </c>
      <c r="N15" s="228" t="s">
        <v>115</v>
      </c>
      <c r="O15" s="228" t="s">
        <v>500</v>
      </c>
      <c r="P15" s="275">
        <f>COUNTIF(活動記録!$H$8:$M$35,【選択肢】!K15)</f>
        <v>0</v>
      </c>
      <c r="R15" s="288" t="s">
        <v>485</v>
      </c>
      <c r="S15" s="265"/>
      <c r="T15" s="266"/>
    </row>
    <row r="16" spans="1:20" ht="18" customHeight="1" x14ac:dyDescent="0.15">
      <c r="K16" s="273">
        <v>11</v>
      </c>
      <c r="L16" s="228" t="s">
        <v>122</v>
      </c>
      <c r="M16" s="228" t="s">
        <v>110</v>
      </c>
      <c r="N16" s="228" t="s">
        <v>115</v>
      </c>
      <c r="O16" s="228" t="s">
        <v>501</v>
      </c>
      <c r="P16" s="275">
        <f>COUNTIF(活動記録!$H$8:$M$35,【選択肢】!K16)</f>
        <v>0</v>
      </c>
      <c r="R16" s="262"/>
      <c r="S16" s="263"/>
      <c r="T16" s="264"/>
    </row>
    <row r="17" spans="11:22" ht="18" customHeight="1" x14ac:dyDescent="0.15">
      <c r="K17" s="273">
        <v>12</v>
      </c>
      <c r="L17" s="228" t="s">
        <v>122</v>
      </c>
      <c r="M17" s="228" t="s">
        <v>110</v>
      </c>
      <c r="N17" s="228" t="s">
        <v>115</v>
      </c>
      <c r="O17" s="228" t="s">
        <v>502</v>
      </c>
      <c r="P17" s="275">
        <f>COUNTIF(活動記録!$H$8:$M$35,【選択肢】!K17)</f>
        <v>0</v>
      </c>
      <c r="R17" s="262" t="s">
        <v>418</v>
      </c>
      <c r="S17" s="233"/>
      <c r="T17" s="254"/>
    </row>
    <row r="18" spans="11:22" ht="18" customHeight="1" x14ac:dyDescent="0.15">
      <c r="K18" s="273">
        <v>13</v>
      </c>
      <c r="L18" s="228" t="s">
        <v>122</v>
      </c>
      <c r="M18" s="228" t="s">
        <v>110</v>
      </c>
      <c r="N18" s="228" t="s">
        <v>111</v>
      </c>
      <c r="O18" s="228" t="s">
        <v>503</v>
      </c>
      <c r="P18" s="275">
        <f>COUNTIF(活動記録!$H$8:$M$35,【選択肢】!K18)</f>
        <v>0</v>
      </c>
      <c r="R18" s="285" t="s">
        <v>424</v>
      </c>
      <c r="S18" s="263"/>
      <c r="T18" s="264"/>
    </row>
    <row r="19" spans="11:22" ht="18" customHeight="1" x14ac:dyDescent="0.15">
      <c r="K19" s="273">
        <v>14</v>
      </c>
      <c r="L19" s="228" t="s">
        <v>122</v>
      </c>
      <c r="M19" s="228" t="s">
        <v>110</v>
      </c>
      <c r="N19" s="228" t="s">
        <v>111</v>
      </c>
      <c r="O19" s="228" t="s">
        <v>504</v>
      </c>
      <c r="P19" s="275">
        <f>COUNTIF(活動記録!$H$8:$M$35,【選択肢】!K19)</f>
        <v>0</v>
      </c>
      <c r="R19" s="288" t="s">
        <v>486</v>
      </c>
      <c r="S19" s="263"/>
      <c r="T19" s="264"/>
      <c r="V19" s="234"/>
    </row>
    <row r="20" spans="11:22" ht="18" customHeight="1" x14ac:dyDescent="0.15">
      <c r="K20" s="273">
        <v>15</v>
      </c>
      <c r="L20" s="228" t="s">
        <v>122</v>
      </c>
      <c r="M20" s="228" t="s">
        <v>110</v>
      </c>
      <c r="N20" s="228" t="s">
        <v>111</v>
      </c>
      <c r="O20" s="228" t="s">
        <v>505</v>
      </c>
      <c r="P20" s="275">
        <f>COUNTIF(活動記録!$H$8:$M$35,【選択肢】!K20)</f>
        <v>0</v>
      </c>
      <c r="R20" s="288" t="s">
        <v>415</v>
      </c>
      <c r="S20" s="263"/>
      <c r="T20" s="264"/>
      <c r="V20" s="234"/>
    </row>
    <row r="21" spans="11:22" ht="18" customHeight="1" x14ac:dyDescent="0.15">
      <c r="K21" s="273">
        <v>16</v>
      </c>
      <c r="L21" s="228" t="s">
        <v>122</v>
      </c>
      <c r="M21" s="228" t="s">
        <v>110</v>
      </c>
      <c r="N21" s="228" t="s">
        <v>112</v>
      </c>
      <c r="O21" s="228" t="s">
        <v>506</v>
      </c>
      <c r="P21" s="275">
        <f>COUNTIF(活動記録!$H$8:$M$35,【選択肢】!K21)</f>
        <v>0</v>
      </c>
      <c r="R21" s="288" t="s">
        <v>419</v>
      </c>
      <c r="S21" s="263"/>
      <c r="T21" s="264"/>
    </row>
    <row r="22" spans="11:22" ht="18" customHeight="1" x14ac:dyDescent="0.15">
      <c r="K22" s="273">
        <v>17</v>
      </c>
      <c r="L22" s="228" t="s">
        <v>122</v>
      </c>
      <c r="M22" s="228" t="s">
        <v>123</v>
      </c>
      <c r="N22" s="228" t="s">
        <v>123</v>
      </c>
      <c r="O22" s="228" t="s">
        <v>507</v>
      </c>
      <c r="P22" s="275">
        <f>COUNTIF(活動記録!$H$8:$M$35,【選択肢】!K22)</f>
        <v>0</v>
      </c>
      <c r="R22" s="288" t="s">
        <v>409</v>
      </c>
      <c r="S22" s="263"/>
      <c r="T22" s="264"/>
    </row>
    <row r="23" spans="11:22" ht="18" customHeight="1" x14ac:dyDescent="0.15">
      <c r="K23" s="273">
        <v>18</v>
      </c>
      <c r="L23" s="228" t="s">
        <v>122</v>
      </c>
      <c r="M23" s="228" t="s">
        <v>123</v>
      </c>
      <c r="N23" s="228" t="s">
        <v>123</v>
      </c>
      <c r="O23" s="228" t="s">
        <v>508</v>
      </c>
      <c r="P23" s="275">
        <f>COUNTIF(活動記録!$H$8:$M$35,【選択肢】!K23)</f>
        <v>0</v>
      </c>
      <c r="R23" s="288" t="s">
        <v>420</v>
      </c>
      <c r="S23" s="263"/>
      <c r="T23" s="264"/>
    </row>
    <row r="24" spans="11:22" ht="18" customHeight="1" x14ac:dyDescent="0.15">
      <c r="K24" s="273">
        <v>19</v>
      </c>
      <c r="L24" s="228" t="s">
        <v>122</v>
      </c>
      <c r="M24" s="228" t="s">
        <v>123</v>
      </c>
      <c r="N24" s="228" t="s">
        <v>123</v>
      </c>
      <c r="O24" s="228" t="s">
        <v>509</v>
      </c>
      <c r="P24" s="275">
        <f>COUNTIF(活動記録!$H$8:$M$35,【選択肢】!K24)</f>
        <v>0</v>
      </c>
      <c r="R24" s="288" t="s">
        <v>428</v>
      </c>
      <c r="S24" s="263"/>
      <c r="T24" s="264"/>
    </row>
    <row r="25" spans="11:22" ht="18" customHeight="1" x14ac:dyDescent="0.15">
      <c r="K25" s="273">
        <v>20</v>
      </c>
      <c r="L25" s="228" t="s">
        <v>122</v>
      </c>
      <c r="M25" s="228" t="s">
        <v>123</v>
      </c>
      <c r="N25" s="228" t="s">
        <v>123</v>
      </c>
      <c r="O25" s="228" t="s">
        <v>510</v>
      </c>
      <c r="P25" s="275">
        <f>COUNTIF(活動記録!$H$8:$M$35,【選択肢】!K25)</f>
        <v>0</v>
      </c>
      <c r="R25" s="288"/>
      <c r="S25" s="263"/>
      <c r="T25" s="264"/>
    </row>
    <row r="26" spans="11:22" ht="18" customHeight="1" x14ac:dyDescent="0.15">
      <c r="K26" s="273">
        <v>21</v>
      </c>
      <c r="L26" s="228" t="s">
        <v>122</v>
      </c>
      <c r="M26" s="228" t="s">
        <v>123</v>
      </c>
      <c r="N26" s="228" t="s">
        <v>123</v>
      </c>
      <c r="O26" s="228" t="s">
        <v>511</v>
      </c>
      <c r="P26" s="275">
        <f>COUNTIF(活動記録!$H$8:$M$35,【選択肢】!K26)</f>
        <v>0</v>
      </c>
      <c r="R26" s="285" t="s">
        <v>421</v>
      </c>
      <c r="S26" s="263"/>
      <c r="T26" s="264"/>
    </row>
    <row r="27" spans="11:22" ht="18" customHeight="1" x14ac:dyDescent="0.15">
      <c r="K27" s="273">
        <v>22</v>
      </c>
      <c r="L27" s="228" t="s">
        <v>122</v>
      </c>
      <c r="M27" s="228" t="s">
        <v>123</v>
      </c>
      <c r="N27" s="228" t="s">
        <v>123</v>
      </c>
      <c r="O27" s="228" t="s">
        <v>512</v>
      </c>
      <c r="P27" s="275">
        <f>COUNTIF(活動記録!$H$8:$M$35,【選択肢】!K27)</f>
        <v>0</v>
      </c>
      <c r="R27" s="288" t="s">
        <v>437</v>
      </c>
      <c r="S27" s="263"/>
      <c r="T27" s="264"/>
    </row>
    <row r="28" spans="11:22" ht="18" customHeight="1" x14ac:dyDescent="0.15">
      <c r="K28" s="273">
        <v>23</v>
      </c>
      <c r="L28" s="228" t="s">
        <v>122</v>
      </c>
      <c r="M28" s="228" t="s">
        <v>123</v>
      </c>
      <c r="N28" s="228" t="s">
        <v>123</v>
      </c>
      <c r="O28" s="228" t="s">
        <v>513</v>
      </c>
      <c r="P28" s="275">
        <f>COUNTIF(活動記録!$H$8:$M$35,【選択肢】!K28)</f>
        <v>0</v>
      </c>
      <c r="R28" s="288" t="s">
        <v>487</v>
      </c>
      <c r="S28" s="263"/>
      <c r="T28" s="264"/>
    </row>
    <row r="29" spans="11:22" ht="18" customHeight="1" x14ac:dyDescent="0.15">
      <c r="K29" s="273">
        <v>24</v>
      </c>
      <c r="L29" s="228" t="s">
        <v>341</v>
      </c>
      <c r="M29" s="228" t="s">
        <v>218</v>
      </c>
      <c r="N29" s="228" t="s">
        <v>124</v>
      </c>
      <c r="O29" s="228" t="s">
        <v>514</v>
      </c>
      <c r="P29" s="275">
        <f>COUNTIF(活動記録!$H$8:$M$35,【選択肢】!K29)</f>
        <v>0</v>
      </c>
      <c r="R29" s="249"/>
      <c r="S29" s="233"/>
      <c r="T29" s="254"/>
    </row>
    <row r="30" spans="11:22" ht="18" customHeight="1" x14ac:dyDescent="0.15">
      <c r="K30" s="273">
        <v>25</v>
      </c>
      <c r="L30" s="228" t="s">
        <v>341</v>
      </c>
      <c r="M30" s="228" t="s">
        <v>218</v>
      </c>
      <c r="N30" s="228" t="s">
        <v>124</v>
      </c>
      <c r="O30" s="228" t="s">
        <v>515</v>
      </c>
      <c r="P30" s="275">
        <f>COUNTIF(活動記録!$H$8:$M$35,【選択肢】!K30)</f>
        <v>0</v>
      </c>
      <c r="R30" s="262" t="s">
        <v>417</v>
      </c>
      <c r="S30" s="263"/>
      <c r="T30" s="264"/>
    </row>
    <row r="31" spans="11:22" ht="18" customHeight="1" x14ac:dyDescent="0.15">
      <c r="K31" s="273">
        <v>26</v>
      </c>
      <c r="L31" s="228" t="s">
        <v>341</v>
      </c>
      <c r="M31" s="228" t="s">
        <v>218</v>
      </c>
      <c r="N31" s="228" t="s">
        <v>124</v>
      </c>
      <c r="O31" s="228" t="s">
        <v>516</v>
      </c>
      <c r="P31" s="275">
        <f>COUNTIF(活動記録!$H$8:$M$35,【選択肢】!K31)</f>
        <v>0</v>
      </c>
      <c r="R31" s="977" t="s">
        <v>425</v>
      </c>
      <c r="S31" s="978"/>
      <c r="T31" s="979"/>
    </row>
    <row r="32" spans="11:22" ht="18" customHeight="1" x14ac:dyDescent="0.15">
      <c r="K32" s="273">
        <v>27</v>
      </c>
      <c r="L32" s="228" t="s">
        <v>341</v>
      </c>
      <c r="M32" s="228" t="s">
        <v>218</v>
      </c>
      <c r="N32" s="228" t="s">
        <v>124</v>
      </c>
      <c r="O32" s="228" t="s">
        <v>517</v>
      </c>
      <c r="P32" s="275">
        <f>COUNTIF(活動記録!$H$8:$M$35,【選択肢】!K32)</f>
        <v>0</v>
      </c>
      <c r="R32" s="288" t="s">
        <v>488</v>
      </c>
      <c r="S32" s="263"/>
      <c r="T32" s="264"/>
    </row>
    <row r="33" spans="11:20" ht="18" customHeight="1" x14ac:dyDescent="0.15">
      <c r="K33" s="273">
        <v>28</v>
      </c>
      <c r="L33" s="228" t="s">
        <v>341</v>
      </c>
      <c r="M33" s="228" t="s">
        <v>218</v>
      </c>
      <c r="N33" s="228" t="s">
        <v>108</v>
      </c>
      <c r="O33" s="228" t="s">
        <v>518</v>
      </c>
      <c r="P33" s="275">
        <f>COUNTIF(活動記録!$H$8:$M$35,【選択肢】!K33)</f>
        <v>0</v>
      </c>
      <c r="R33" s="288" t="s">
        <v>410</v>
      </c>
      <c r="S33" s="263"/>
      <c r="T33" s="264"/>
    </row>
    <row r="34" spans="11:20" ht="18" customHeight="1" x14ac:dyDescent="0.15">
      <c r="K34" s="273">
        <v>29</v>
      </c>
      <c r="L34" s="228" t="s">
        <v>341</v>
      </c>
      <c r="M34" s="228" t="s">
        <v>220</v>
      </c>
      <c r="N34" s="228" t="s">
        <v>109</v>
      </c>
      <c r="O34" s="228" t="s">
        <v>519</v>
      </c>
      <c r="P34" s="275">
        <f>COUNTIF(活動記録!$H$8:$M$35,【選択肢】!K34)</f>
        <v>0</v>
      </c>
      <c r="R34" s="289" t="s">
        <v>485</v>
      </c>
      <c r="S34" s="290"/>
      <c r="T34" s="291"/>
    </row>
    <row r="35" spans="11:20" ht="18" customHeight="1" x14ac:dyDescent="0.15">
      <c r="K35" s="273">
        <v>30</v>
      </c>
      <c r="L35" s="228" t="s">
        <v>341</v>
      </c>
      <c r="M35" s="228" t="s">
        <v>110</v>
      </c>
      <c r="N35" s="228" t="s">
        <v>113</v>
      </c>
      <c r="O35" s="228" t="s">
        <v>520</v>
      </c>
      <c r="P35" s="275">
        <f>COUNTIF(活動記録!$H$8:$M$35,【選択肢】!K35)</f>
        <v>0</v>
      </c>
    </row>
    <row r="36" spans="11:20" ht="18" customHeight="1" x14ac:dyDescent="0.15">
      <c r="K36" s="273">
        <v>31</v>
      </c>
      <c r="L36" s="228" t="s">
        <v>341</v>
      </c>
      <c r="M36" s="228" t="s">
        <v>110</v>
      </c>
      <c r="N36" s="228" t="s">
        <v>114</v>
      </c>
      <c r="O36" s="228" t="s">
        <v>521</v>
      </c>
      <c r="P36" s="275">
        <f>COUNTIF(活動記録!$H$8:$M$35,【選択肢】!K36)</f>
        <v>0</v>
      </c>
    </row>
    <row r="37" spans="11:20" ht="18" customHeight="1" x14ac:dyDescent="0.15">
      <c r="K37" s="273">
        <v>32</v>
      </c>
      <c r="L37" s="228" t="s">
        <v>341</v>
      </c>
      <c r="M37" s="228" t="s">
        <v>110</v>
      </c>
      <c r="N37" s="228" t="s">
        <v>115</v>
      </c>
      <c r="O37" s="228" t="s">
        <v>522</v>
      </c>
      <c r="P37" s="275">
        <f>COUNTIF(活動記録!$H$8:$M$35,【選択肢】!K37)</f>
        <v>0</v>
      </c>
    </row>
    <row r="38" spans="11:20" ht="18" customHeight="1" x14ac:dyDescent="0.15">
      <c r="K38" s="273">
        <v>33</v>
      </c>
      <c r="L38" s="228" t="s">
        <v>341</v>
      </c>
      <c r="M38" s="228" t="s">
        <v>110</v>
      </c>
      <c r="N38" s="228" t="s">
        <v>111</v>
      </c>
      <c r="O38" s="228" t="s">
        <v>523</v>
      </c>
      <c r="P38" s="275">
        <f>COUNTIF(活動記録!$H$8:$M$35,【選択肢】!K38)</f>
        <v>0</v>
      </c>
    </row>
    <row r="39" spans="11:20" ht="18" customHeight="1" x14ac:dyDescent="0.15">
      <c r="K39" s="273">
        <v>34</v>
      </c>
      <c r="L39" s="228" t="s">
        <v>341</v>
      </c>
      <c r="M39" s="228" t="s">
        <v>108</v>
      </c>
      <c r="N39" s="228" t="s">
        <v>125</v>
      </c>
      <c r="O39" s="228" t="s">
        <v>524</v>
      </c>
      <c r="P39" s="275">
        <f>COUNTIF(活動記録!$H$8:$M$35,【選択肢】!K39)</f>
        <v>0</v>
      </c>
    </row>
    <row r="40" spans="11:20" ht="18" customHeight="1" x14ac:dyDescent="0.15">
      <c r="K40" s="273">
        <v>35</v>
      </c>
      <c r="L40" s="228" t="s">
        <v>341</v>
      </c>
      <c r="M40" s="228" t="s">
        <v>108</v>
      </c>
      <c r="N40" s="228" t="s">
        <v>116</v>
      </c>
      <c r="O40" s="228" t="s">
        <v>525</v>
      </c>
      <c r="P40" s="275">
        <f>COUNTIF(活動記録!$H$8:$M$35,【選択肢】!K40)</f>
        <v>0</v>
      </c>
    </row>
    <row r="41" spans="11:20" ht="18" customHeight="1" x14ac:dyDescent="0.15">
      <c r="K41" s="273">
        <v>36</v>
      </c>
      <c r="L41" s="228" t="s">
        <v>341</v>
      </c>
      <c r="M41" s="228" t="s">
        <v>108</v>
      </c>
      <c r="N41" s="228" t="s">
        <v>126</v>
      </c>
      <c r="O41" s="228" t="s">
        <v>526</v>
      </c>
      <c r="P41" s="275">
        <f>COUNTIF(活動記録!$H$8:$M$35,【選択肢】!K41)</f>
        <v>0</v>
      </c>
    </row>
    <row r="42" spans="11:20" ht="18" customHeight="1" x14ac:dyDescent="0.15">
      <c r="K42" s="273">
        <v>37</v>
      </c>
      <c r="L42" s="228" t="s">
        <v>341</v>
      </c>
      <c r="M42" s="228" t="s">
        <v>108</v>
      </c>
      <c r="N42" s="228" t="s">
        <v>147</v>
      </c>
      <c r="O42" s="228" t="s">
        <v>527</v>
      </c>
      <c r="P42" s="275">
        <f>COUNTIF(活動記録!$H$8:$M$35,【選択肢】!K42)</f>
        <v>0</v>
      </c>
      <c r="Q42" s="347" t="s">
        <v>414</v>
      </c>
    </row>
    <row r="43" spans="11:20" ht="18" customHeight="1" x14ac:dyDescent="0.15">
      <c r="K43" s="273">
        <v>38</v>
      </c>
      <c r="L43" s="228" t="s">
        <v>341</v>
      </c>
      <c r="M43" s="228" t="s">
        <v>108</v>
      </c>
      <c r="N43" s="228" t="s">
        <v>127</v>
      </c>
      <c r="O43" s="257" t="s">
        <v>528</v>
      </c>
      <c r="P43" s="275">
        <f>COUNTIF(活動記録!$H$8:$M$35,【選択肢】!K43)</f>
        <v>0</v>
      </c>
      <c r="Q43" s="260" t="s">
        <v>403</v>
      </c>
      <c r="S43" s="239"/>
    </row>
    <row r="44" spans="11:20" ht="18" customHeight="1" x14ac:dyDescent="0.15">
      <c r="K44" s="273">
        <v>39</v>
      </c>
      <c r="L44" s="228" t="s">
        <v>341</v>
      </c>
      <c r="M44" s="228" t="s">
        <v>110</v>
      </c>
      <c r="N44" s="228" t="s">
        <v>125</v>
      </c>
      <c r="O44" s="259" t="s">
        <v>529</v>
      </c>
      <c r="P44" s="275">
        <f>COUNTIF(活動記録!$H$8:$M$35,【選択肢】!K44)</f>
        <v>0</v>
      </c>
      <c r="Q44" s="261" t="s">
        <v>529</v>
      </c>
      <c r="R44" s="240"/>
      <c r="S44" s="233"/>
    </row>
    <row r="45" spans="11:20" ht="18" customHeight="1" x14ac:dyDescent="0.15">
      <c r="K45" s="273">
        <v>40</v>
      </c>
      <c r="L45" s="228" t="s">
        <v>341</v>
      </c>
      <c r="M45" s="228" t="s">
        <v>110</v>
      </c>
      <c r="N45" s="228" t="s">
        <v>125</v>
      </c>
      <c r="O45" s="259" t="s">
        <v>530</v>
      </c>
      <c r="P45" s="275">
        <f>COUNTIF(活動記録!$H$8:$M$35,【選択肢】!K45)</f>
        <v>0</v>
      </c>
      <c r="Q45" s="261" t="s">
        <v>530</v>
      </c>
      <c r="R45" s="240"/>
      <c r="S45" s="233"/>
    </row>
    <row r="46" spans="11:20" ht="18" customHeight="1" x14ac:dyDescent="0.15">
      <c r="K46" s="273">
        <v>41</v>
      </c>
      <c r="L46" s="228" t="s">
        <v>341</v>
      </c>
      <c r="M46" s="228" t="s">
        <v>110</v>
      </c>
      <c r="N46" s="228" t="s">
        <v>125</v>
      </c>
      <c r="O46" s="259" t="s">
        <v>531</v>
      </c>
      <c r="P46" s="275">
        <f>COUNTIF(活動記録!$H$8:$M$35,【選択肢】!K46)</f>
        <v>0</v>
      </c>
      <c r="Q46" s="261" t="s">
        <v>531</v>
      </c>
      <c r="R46" s="240"/>
      <c r="S46" s="233"/>
    </row>
    <row r="47" spans="11:20" ht="18" customHeight="1" x14ac:dyDescent="0.15">
      <c r="K47" s="273">
        <v>42</v>
      </c>
      <c r="L47" s="228" t="s">
        <v>341</v>
      </c>
      <c r="M47" s="228" t="s">
        <v>110</v>
      </c>
      <c r="N47" s="228" t="s">
        <v>116</v>
      </c>
      <c r="O47" s="259" t="s">
        <v>532</v>
      </c>
      <c r="P47" s="275">
        <f>COUNTIF(活動記録!$H$8:$M$35,【選択肢】!K47)-3</f>
        <v>-3</v>
      </c>
      <c r="Q47" s="261" t="s">
        <v>532</v>
      </c>
      <c r="R47" s="240"/>
      <c r="S47" s="233"/>
    </row>
    <row r="48" spans="11:20" ht="18" customHeight="1" x14ac:dyDescent="0.15">
      <c r="K48" s="273">
        <v>43</v>
      </c>
      <c r="L48" s="228" t="s">
        <v>341</v>
      </c>
      <c r="M48" s="228" t="s">
        <v>110</v>
      </c>
      <c r="N48" s="228" t="s">
        <v>116</v>
      </c>
      <c r="O48" s="259" t="s">
        <v>533</v>
      </c>
      <c r="P48" s="275">
        <f>COUNTIF(活動記録!$H$8:$M$35,【選択肢】!K48)</f>
        <v>0</v>
      </c>
      <c r="Q48" s="261" t="s">
        <v>533</v>
      </c>
      <c r="R48" s="240"/>
      <c r="S48" s="233"/>
    </row>
    <row r="49" spans="11:20" ht="18" customHeight="1" x14ac:dyDescent="0.15">
      <c r="K49" s="273">
        <v>44</v>
      </c>
      <c r="L49" s="228" t="s">
        <v>341</v>
      </c>
      <c r="M49" s="228" t="s">
        <v>110</v>
      </c>
      <c r="N49" s="228" t="s">
        <v>116</v>
      </c>
      <c r="O49" s="259" t="s">
        <v>534</v>
      </c>
      <c r="P49" s="275">
        <f>COUNTIF(活動記録!$H$8:$M$35,【選択肢】!K49)</f>
        <v>0</v>
      </c>
      <c r="Q49" s="261" t="s">
        <v>534</v>
      </c>
      <c r="R49" s="240"/>
      <c r="S49" s="233"/>
    </row>
    <row r="50" spans="11:20" ht="18" customHeight="1" x14ac:dyDescent="0.15">
      <c r="K50" s="273">
        <v>45</v>
      </c>
      <c r="L50" s="228" t="s">
        <v>341</v>
      </c>
      <c r="M50" s="228" t="s">
        <v>110</v>
      </c>
      <c r="N50" s="228" t="s">
        <v>126</v>
      </c>
      <c r="O50" s="259" t="s">
        <v>535</v>
      </c>
      <c r="P50" s="275">
        <f>COUNTIF(活動記録!$H$8:$M$35,【選択肢】!K50)</f>
        <v>0</v>
      </c>
      <c r="Q50" s="261" t="s">
        <v>535</v>
      </c>
      <c r="R50" s="240"/>
      <c r="S50" s="233"/>
    </row>
    <row r="51" spans="11:20" ht="18" customHeight="1" x14ac:dyDescent="0.15">
      <c r="K51" s="273">
        <v>46</v>
      </c>
      <c r="L51" s="228" t="s">
        <v>341</v>
      </c>
      <c r="M51" s="228" t="s">
        <v>110</v>
      </c>
      <c r="N51" s="228" t="s">
        <v>126</v>
      </c>
      <c r="O51" s="259" t="s">
        <v>536</v>
      </c>
      <c r="P51" s="275">
        <f>COUNTIF(活動記録!$H$8:$M$35,【選択肢】!K51)</f>
        <v>0</v>
      </c>
      <c r="Q51" s="261" t="s">
        <v>536</v>
      </c>
      <c r="R51" s="240"/>
      <c r="S51" s="233"/>
    </row>
    <row r="52" spans="11:20" ht="18" customHeight="1" x14ac:dyDescent="0.15">
      <c r="K52" s="273">
        <v>47</v>
      </c>
      <c r="L52" s="228" t="s">
        <v>341</v>
      </c>
      <c r="M52" s="228" t="s">
        <v>110</v>
      </c>
      <c r="N52" s="228" t="s">
        <v>126</v>
      </c>
      <c r="O52" s="259" t="s">
        <v>537</v>
      </c>
      <c r="P52" s="275">
        <f>COUNTIF(活動記録!$H$8:$M$35,【選択肢】!K52)</f>
        <v>0</v>
      </c>
      <c r="Q52" s="261" t="s">
        <v>537</v>
      </c>
      <c r="R52" s="240"/>
      <c r="S52" s="233"/>
    </row>
    <row r="53" spans="11:20" ht="18" customHeight="1" x14ac:dyDescent="0.15">
      <c r="K53" s="273">
        <v>48</v>
      </c>
      <c r="L53" s="228" t="s">
        <v>341</v>
      </c>
      <c r="M53" s="228" t="s">
        <v>110</v>
      </c>
      <c r="N53" s="228" t="s">
        <v>147</v>
      </c>
      <c r="O53" s="259" t="s">
        <v>538</v>
      </c>
      <c r="P53" s="275">
        <f>COUNTIF(活動記録!$H$8:$M$35,【選択肢】!K53)</f>
        <v>0</v>
      </c>
      <c r="Q53" s="261" t="s">
        <v>538</v>
      </c>
      <c r="R53" s="240"/>
      <c r="S53" s="233"/>
    </row>
    <row r="54" spans="11:20" ht="18" customHeight="1" x14ac:dyDescent="0.15">
      <c r="K54" s="273">
        <v>49</v>
      </c>
      <c r="L54" s="228" t="s">
        <v>341</v>
      </c>
      <c r="M54" s="228" t="s">
        <v>110</v>
      </c>
      <c r="N54" s="228" t="s">
        <v>147</v>
      </c>
      <c r="O54" s="259" t="s">
        <v>539</v>
      </c>
      <c r="P54" s="275">
        <f>COUNTIF(活動記録!$H$8:$M$35,【選択肢】!K54)</f>
        <v>0</v>
      </c>
      <c r="Q54" s="261" t="s">
        <v>539</v>
      </c>
      <c r="R54" s="240"/>
      <c r="S54" s="233"/>
    </row>
    <row r="55" spans="11:20" ht="18" customHeight="1" x14ac:dyDescent="0.15">
      <c r="K55" s="273">
        <v>50</v>
      </c>
      <c r="L55" s="228" t="s">
        <v>341</v>
      </c>
      <c r="M55" s="228" t="s">
        <v>110</v>
      </c>
      <c r="N55" s="228" t="s">
        <v>127</v>
      </c>
      <c r="O55" s="259" t="s">
        <v>540</v>
      </c>
      <c r="P55" s="275">
        <f>COUNTIF(活動記録!$H$8:$M$35,【選択肢】!K55)</f>
        <v>0</v>
      </c>
      <c r="Q55" s="261" t="s">
        <v>540</v>
      </c>
      <c r="R55" s="348" t="s">
        <v>414</v>
      </c>
      <c r="S55" s="233"/>
    </row>
    <row r="56" spans="11:20" ht="18" customHeight="1" x14ac:dyDescent="0.15">
      <c r="K56" s="273">
        <v>51</v>
      </c>
      <c r="L56" s="228" t="s">
        <v>341</v>
      </c>
      <c r="M56" s="228" t="s">
        <v>117</v>
      </c>
      <c r="N56" s="228" t="s">
        <v>117</v>
      </c>
      <c r="O56" s="258" t="s">
        <v>541</v>
      </c>
      <c r="P56" s="275">
        <f>COUNTIF(活動記録!$H$8:$M$35,【選択肢】!K56)</f>
        <v>0</v>
      </c>
      <c r="Q56" s="387" t="s">
        <v>564</v>
      </c>
      <c r="R56" s="224" t="s">
        <v>404</v>
      </c>
      <c r="S56" s="242"/>
      <c r="T56" s="239"/>
    </row>
    <row r="57" spans="11:20" ht="18" customHeight="1" x14ac:dyDescent="0.15">
      <c r="K57" s="273">
        <v>52</v>
      </c>
      <c r="L57" s="228" t="s">
        <v>341</v>
      </c>
      <c r="M57" s="228" t="s">
        <v>128</v>
      </c>
      <c r="N57" s="228" t="s">
        <v>128</v>
      </c>
      <c r="O57" s="228" t="s">
        <v>542</v>
      </c>
      <c r="P57" s="275">
        <f>COUNTIF(活動記録!$H$8:$M$35,【選択肢】!K57)</f>
        <v>0</v>
      </c>
      <c r="Q57" s="388" t="s">
        <v>565</v>
      </c>
      <c r="R57" s="349" t="s">
        <v>241</v>
      </c>
      <c r="S57" s="243"/>
      <c r="T57" s="244"/>
    </row>
    <row r="58" spans="11:20" ht="18" customHeight="1" x14ac:dyDescent="0.15">
      <c r="K58" s="273">
        <v>53</v>
      </c>
      <c r="L58" s="228" t="s">
        <v>341</v>
      </c>
      <c r="M58" s="228" t="s">
        <v>128</v>
      </c>
      <c r="N58" s="228" t="s">
        <v>128</v>
      </c>
      <c r="O58" s="228" t="s">
        <v>544</v>
      </c>
      <c r="P58" s="275">
        <f>COUNTIF(活動記録!$H$8:$M$35,【選択肢】!K58)</f>
        <v>0</v>
      </c>
      <c r="Q58" s="388" t="s">
        <v>566</v>
      </c>
      <c r="R58" s="245" t="s">
        <v>543</v>
      </c>
      <c r="S58" s="243"/>
      <c r="T58" s="244"/>
    </row>
    <row r="59" spans="11:20" ht="18" customHeight="1" x14ac:dyDescent="0.15">
      <c r="K59" s="273">
        <v>54</v>
      </c>
      <c r="L59" s="228" t="s">
        <v>341</v>
      </c>
      <c r="M59" s="228" t="s">
        <v>128</v>
      </c>
      <c r="N59" s="228" t="s">
        <v>128</v>
      </c>
      <c r="O59" s="228" t="s">
        <v>545</v>
      </c>
      <c r="P59" s="275">
        <f>COUNTIF(活動記録!$H$8:$M$35,【選択肢】!K59)</f>
        <v>0</v>
      </c>
      <c r="Q59" s="388" t="s">
        <v>567</v>
      </c>
      <c r="R59" s="245" t="s">
        <v>242</v>
      </c>
      <c r="S59" s="243"/>
      <c r="T59" s="244"/>
    </row>
    <row r="60" spans="11:20" ht="18" customHeight="1" x14ac:dyDescent="0.15">
      <c r="K60" s="273">
        <v>55</v>
      </c>
      <c r="L60" s="228" t="s">
        <v>341</v>
      </c>
      <c r="M60" s="228" t="s">
        <v>128</v>
      </c>
      <c r="N60" s="228" t="s">
        <v>128</v>
      </c>
      <c r="O60" s="228" t="s">
        <v>546</v>
      </c>
      <c r="P60" s="275">
        <f>COUNTIF(活動記録!$H$8:$M$35,【選択肢】!K60)</f>
        <v>0</v>
      </c>
      <c r="Q60" s="388" t="s">
        <v>568</v>
      </c>
      <c r="R60" s="245" t="s">
        <v>243</v>
      </c>
      <c r="S60" s="243"/>
      <c r="T60" s="244"/>
    </row>
    <row r="61" spans="11:20" ht="18" customHeight="1" x14ac:dyDescent="0.15">
      <c r="K61" s="273">
        <v>56</v>
      </c>
      <c r="L61" s="228" t="s">
        <v>341</v>
      </c>
      <c r="M61" s="228" t="s">
        <v>128</v>
      </c>
      <c r="N61" s="228" t="s">
        <v>128</v>
      </c>
      <c r="O61" s="228" t="s">
        <v>547</v>
      </c>
      <c r="P61" s="275">
        <f>COUNTIF(活動記録!$H$8:$M$35,【選択肢】!K61)</f>
        <v>0</v>
      </c>
      <c r="Q61" s="388" t="s">
        <v>569</v>
      </c>
      <c r="R61" s="245" t="s">
        <v>244</v>
      </c>
      <c r="S61" s="243"/>
      <c r="T61" s="244"/>
    </row>
    <row r="62" spans="11:20" ht="18" customHeight="1" x14ac:dyDescent="0.15">
      <c r="K62" s="273">
        <v>57</v>
      </c>
      <c r="L62" s="228" t="s">
        <v>341</v>
      </c>
      <c r="M62" s="228" t="s">
        <v>128</v>
      </c>
      <c r="N62" s="228" t="s">
        <v>128</v>
      </c>
      <c r="O62" s="228" t="s">
        <v>548</v>
      </c>
      <c r="P62" s="275">
        <f>COUNTIF(活動記録!$H$8:$M$35,【選択肢】!K62)</f>
        <v>0</v>
      </c>
      <c r="Q62" s="389" t="s">
        <v>570</v>
      </c>
      <c r="R62" s="245" t="s">
        <v>457</v>
      </c>
      <c r="S62" s="243"/>
      <c r="T62" s="244"/>
    </row>
    <row r="63" spans="11:20" ht="18" customHeight="1" x14ac:dyDescent="0.15">
      <c r="K63" s="273">
        <v>58</v>
      </c>
      <c r="L63" s="228" t="s">
        <v>341</v>
      </c>
      <c r="M63" s="228" t="s">
        <v>128</v>
      </c>
      <c r="N63" s="228" t="s">
        <v>128</v>
      </c>
      <c r="O63" s="228" t="s">
        <v>549</v>
      </c>
      <c r="P63" s="275">
        <f>COUNTIF(活動記録!$H$8:$M$35,【選択肢】!K63)</f>
        <v>0</v>
      </c>
      <c r="Q63" s="389" t="s">
        <v>584</v>
      </c>
      <c r="R63" s="245" t="s">
        <v>245</v>
      </c>
      <c r="S63" s="243"/>
      <c r="T63" s="244"/>
    </row>
    <row r="64" spans="11:20" ht="18" customHeight="1" x14ac:dyDescent="0.15">
      <c r="K64" s="273">
        <v>59</v>
      </c>
      <c r="L64" s="228" t="s">
        <v>341</v>
      </c>
      <c r="M64" s="228" t="s">
        <v>128</v>
      </c>
      <c r="N64" s="228" t="s">
        <v>128</v>
      </c>
      <c r="O64" s="228" t="s">
        <v>550</v>
      </c>
      <c r="P64" s="275">
        <f>COUNTIF(活動記録!$H$8:$M$35,【選択肢】!K64)</f>
        <v>0</v>
      </c>
      <c r="Q64" s="384"/>
      <c r="R64" s="385" t="s">
        <v>246</v>
      </c>
      <c r="S64" s="348" t="s">
        <v>414</v>
      </c>
      <c r="T64" s="244"/>
    </row>
    <row r="65" spans="11:20" ht="18" customHeight="1" x14ac:dyDescent="0.15">
      <c r="K65" s="273">
        <v>60</v>
      </c>
      <c r="L65" s="228" t="s">
        <v>341</v>
      </c>
      <c r="M65" s="228" t="s">
        <v>128</v>
      </c>
      <c r="N65" s="228" t="s">
        <v>128</v>
      </c>
      <c r="O65" s="228" t="s">
        <v>551</v>
      </c>
      <c r="P65" s="275">
        <f>COUNTIF(活動記録!$H$8:$M$35,【選択肢】!K65)</f>
        <v>0</v>
      </c>
      <c r="R65" s="386"/>
      <c r="S65" s="224" t="s">
        <v>405</v>
      </c>
      <c r="T65" s="242"/>
    </row>
    <row r="66" spans="11:20" ht="18" customHeight="1" x14ac:dyDescent="0.15">
      <c r="K66" s="273">
        <v>61</v>
      </c>
      <c r="L66" s="228" t="s">
        <v>129</v>
      </c>
      <c r="M66" s="228" t="s">
        <v>110</v>
      </c>
      <c r="N66" s="228" t="s">
        <v>114</v>
      </c>
      <c r="O66" s="228" t="s">
        <v>552</v>
      </c>
      <c r="P66" s="275">
        <f>COUNTIF(活動記録!$H$8:$M$35,【選択肢】!K66)</f>
        <v>0</v>
      </c>
      <c r="S66" s="349" t="s">
        <v>247</v>
      </c>
      <c r="T66" s="243"/>
    </row>
    <row r="67" spans="11:20" ht="18" customHeight="1" x14ac:dyDescent="0.15">
      <c r="K67" s="273">
        <v>62</v>
      </c>
      <c r="L67" s="228" t="s">
        <v>129</v>
      </c>
      <c r="M67" s="228" t="s">
        <v>110</v>
      </c>
      <c r="N67" s="228" t="s">
        <v>114</v>
      </c>
      <c r="O67" s="228" t="s">
        <v>553</v>
      </c>
      <c r="P67" s="275">
        <f>COUNTIF(活動記録!$H$8:$M$35,【選択肢】!K67)</f>
        <v>0</v>
      </c>
      <c r="S67" s="245" t="s">
        <v>248</v>
      </c>
      <c r="T67" s="243"/>
    </row>
    <row r="68" spans="11:20" ht="18" customHeight="1" x14ac:dyDescent="0.15">
      <c r="K68" s="273">
        <v>63</v>
      </c>
      <c r="L68" s="228" t="s">
        <v>129</v>
      </c>
      <c r="M68" s="228" t="s">
        <v>110</v>
      </c>
      <c r="N68" s="228" t="s">
        <v>115</v>
      </c>
      <c r="O68" s="228" t="s">
        <v>554</v>
      </c>
      <c r="P68" s="275">
        <f>COUNTIF(活動記録!$H$8:$M$35,【選択肢】!K68)</f>
        <v>0</v>
      </c>
      <c r="S68" s="245" t="s">
        <v>249</v>
      </c>
      <c r="T68" s="243"/>
    </row>
    <row r="69" spans="11:20" ht="18" customHeight="1" x14ac:dyDescent="0.15">
      <c r="K69" s="273">
        <v>64</v>
      </c>
      <c r="L69" s="228" t="s">
        <v>129</v>
      </c>
      <c r="M69" s="228" t="s">
        <v>110</v>
      </c>
      <c r="N69" s="228" t="s">
        <v>115</v>
      </c>
      <c r="O69" s="228" t="s">
        <v>555</v>
      </c>
      <c r="P69" s="275">
        <f>COUNTIF(活動記録!$H$8:$M$35,【選択肢】!K69)</f>
        <v>0</v>
      </c>
      <c r="S69" s="245" t="s">
        <v>250</v>
      </c>
      <c r="T69" s="243"/>
    </row>
    <row r="70" spans="11:20" ht="18" customHeight="1" x14ac:dyDescent="0.15">
      <c r="K70" s="273">
        <v>65</v>
      </c>
      <c r="L70" s="228" t="s">
        <v>129</v>
      </c>
      <c r="M70" s="228" t="s">
        <v>110</v>
      </c>
      <c r="N70" s="228" t="s">
        <v>111</v>
      </c>
      <c r="O70" s="228" t="s">
        <v>556</v>
      </c>
      <c r="P70" s="275">
        <f>COUNTIF(活動記録!$H$8:$M$35,【選択肢】!K70)</f>
        <v>0</v>
      </c>
      <c r="S70" s="245" t="s">
        <v>251</v>
      </c>
      <c r="T70" s="243"/>
    </row>
    <row r="71" spans="11:20" ht="18" customHeight="1" x14ac:dyDescent="0.15">
      <c r="K71" s="279">
        <v>66</v>
      </c>
      <c r="L71" s="257" t="s">
        <v>129</v>
      </c>
      <c r="M71" s="257" t="s">
        <v>110</v>
      </c>
      <c r="N71" s="257" t="s">
        <v>111</v>
      </c>
      <c r="O71" s="257" t="s">
        <v>557</v>
      </c>
      <c r="P71" s="280">
        <f>COUNTIF(活動記録!$H$8:$M$35,【選択肢】!K71)</f>
        <v>0</v>
      </c>
      <c r="S71" s="385" t="s">
        <v>252</v>
      </c>
      <c r="T71" s="243"/>
    </row>
    <row r="72" spans="11:20" x14ac:dyDescent="0.15">
      <c r="K72" s="383">
        <v>101</v>
      </c>
      <c r="L72" s="383" t="s">
        <v>559</v>
      </c>
      <c r="M72" s="383" t="s">
        <v>221</v>
      </c>
      <c r="N72" s="383" t="s">
        <v>209</v>
      </c>
      <c r="O72" s="387" t="s">
        <v>564</v>
      </c>
      <c r="P72" s="281">
        <f>COUNTIF(活動記録!$H$8:$M$35,【選択肢】!K72)</f>
        <v>0</v>
      </c>
      <c r="S72" s="390" t="s">
        <v>571</v>
      </c>
    </row>
    <row r="73" spans="11:20" x14ac:dyDescent="0.15">
      <c r="K73" s="382">
        <v>102</v>
      </c>
      <c r="L73" s="383" t="s">
        <v>559</v>
      </c>
      <c r="M73" s="383" t="s">
        <v>221</v>
      </c>
      <c r="N73" s="382" t="s">
        <v>560</v>
      </c>
      <c r="O73" s="388" t="s">
        <v>565</v>
      </c>
      <c r="P73" s="281">
        <f>COUNTIF(活動記録!$H$8:$M$35,【選択肢】!K73)</f>
        <v>0</v>
      </c>
      <c r="S73" s="283"/>
    </row>
    <row r="74" spans="11:20" x14ac:dyDescent="0.15">
      <c r="K74" s="382">
        <v>103</v>
      </c>
      <c r="L74" s="383" t="s">
        <v>559</v>
      </c>
      <c r="M74" s="383" t="s">
        <v>221</v>
      </c>
      <c r="N74" s="382" t="s">
        <v>561</v>
      </c>
      <c r="O74" s="388" t="s">
        <v>566</v>
      </c>
      <c r="P74" s="281">
        <f>COUNTIF(活動記録!$H$8:$M$35,【選択肢】!K74)</f>
        <v>0</v>
      </c>
    </row>
    <row r="75" spans="11:20" x14ac:dyDescent="0.15">
      <c r="K75" s="382">
        <v>104</v>
      </c>
      <c r="L75" s="383" t="s">
        <v>559</v>
      </c>
      <c r="M75" s="383" t="s">
        <v>221</v>
      </c>
      <c r="N75" s="382" t="s">
        <v>562</v>
      </c>
      <c r="O75" s="388" t="s">
        <v>567</v>
      </c>
      <c r="P75" s="281">
        <f>COUNTIF(活動記録!$H$8:$M$35,【選択肢】!K75)</f>
        <v>0</v>
      </c>
    </row>
    <row r="76" spans="11:20" x14ac:dyDescent="0.15">
      <c r="K76" s="382">
        <v>105</v>
      </c>
      <c r="L76" s="383" t="s">
        <v>559</v>
      </c>
      <c r="M76" s="383" t="s">
        <v>221</v>
      </c>
      <c r="N76" s="382" t="s">
        <v>562</v>
      </c>
      <c r="O76" s="388" t="s">
        <v>568</v>
      </c>
      <c r="P76" s="281">
        <f>COUNTIF(活動記録!$H$8:$M$35,【選択肢】!K76)</f>
        <v>0</v>
      </c>
    </row>
    <row r="77" spans="11:20" x14ac:dyDescent="0.15">
      <c r="K77" s="382">
        <v>106</v>
      </c>
      <c r="L77" s="383" t="s">
        <v>559</v>
      </c>
      <c r="M77" s="383" t="s">
        <v>221</v>
      </c>
      <c r="N77" s="382" t="s">
        <v>562</v>
      </c>
      <c r="O77" s="388" t="s">
        <v>569</v>
      </c>
      <c r="P77" s="281">
        <f>COUNTIF(活動記録!$H$8:$M$35,【選択肢】!K77)</f>
        <v>0</v>
      </c>
    </row>
    <row r="78" spans="11:20" x14ac:dyDescent="0.15">
      <c r="K78" s="382">
        <v>107</v>
      </c>
      <c r="L78" s="383" t="s">
        <v>559</v>
      </c>
      <c r="M78" s="383" t="s">
        <v>221</v>
      </c>
      <c r="N78" s="382" t="s">
        <v>562</v>
      </c>
      <c r="O78" s="389" t="s">
        <v>570</v>
      </c>
      <c r="P78" s="281">
        <f>COUNTIF(活動記録!$H$8:$M$35,【選択肢】!K78)</f>
        <v>0</v>
      </c>
    </row>
    <row r="79" spans="11:20" x14ac:dyDescent="0.15">
      <c r="K79" s="382">
        <v>108</v>
      </c>
      <c r="L79" s="382" t="s">
        <v>563</v>
      </c>
      <c r="M79" s="383" t="s">
        <v>221</v>
      </c>
      <c r="N79" s="382" t="s">
        <v>347</v>
      </c>
      <c r="O79" s="389" t="s">
        <v>584</v>
      </c>
      <c r="P79" s="281">
        <f>COUNTIF(活動記録!$H$8:$M$35,【選択肢】!K79)</f>
        <v>0</v>
      </c>
    </row>
    <row r="80" spans="11:20" x14ac:dyDescent="0.15">
      <c r="K80" s="282"/>
      <c r="L80" s="282"/>
      <c r="M80" s="282"/>
      <c r="N80" s="282"/>
      <c r="O80" s="282"/>
      <c r="P80" s="281"/>
    </row>
    <row r="81" spans="11:16" x14ac:dyDescent="0.15">
      <c r="K81" s="246"/>
      <c r="L81" s="246"/>
      <c r="M81" s="246" t="s">
        <v>392</v>
      </c>
      <c r="N81" s="246"/>
      <c r="O81" s="246"/>
      <c r="P81" s="247"/>
    </row>
  </sheetData>
  <sheetProtection algorithmName="SHA-512" hashValue="fTBtFmKtSJNpYtZZZ/K61i8fzfDnicPCeatLFEu7qpgfSeM1R3R6CRzkfnpoAe31HTx22sG+OvteQV4Sd1FeOQ==" saltValue="jqEtnI9Vt3vFnnNlqi4PQA==" spinCount="100000" sheet="1" objects="1" scenarios="1"/>
  <mergeCells count="14">
    <mergeCell ref="A1:J1"/>
    <mergeCell ref="P1:P2"/>
    <mergeCell ref="Q1:Q2"/>
    <mergeCell ref="R10:T10"/>
    <mergeCell ref="R31:T31"/>
    <mergeCell ref="K1:O1"/>
    <mergeCell ref="R9:T9"/>
    <mergeCell ref="R2:T2"/>
    <mergeCell ref="R3:T3"/>
    <mergeCell ref="R5:T5"/>
    <mergeCell ref="R7:T7"/>
    <mergeCell ref="R8:T8"/>
    <mergeCell ref="R4:T4"/>
    <mergeCell ref="M2:N2"/>
  </mergeCells>
  <phoneticPr fontId="2"/>
  <pageMargins left="0.70866141732283472" right="0.70866141732283472" top="0.74803149606299213" bottom="0.74803149606299213" header="0.31496062992125984" footer="0.31496062992125984"/>
  <pageSetup paperSize="9" scale="34"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27</vt:i4>
      </vt:variant>
    </vt:vector>
  </HeadingPairs>
  <TitlesOfParts>
    <vt:vector size="36" baseType="lpstr">
      <vt:lpstr>はじめに（PC）</vt:lpstr>
      <vt:lpstr>様式第1-1号</vt:lpstr>
      <vt:lpstr>様式第1-2号</vt:lpstr>
      <vt:lpstr>様式第1-3号</vt:lpstr>
      <vt:lpstr>活動記録</vt:lpstr>
      <vt:lpstr>活動記録 記入例</vt:lpstr>
      <vt:lpstr>報告書</vt:lpstr>
      <vt:lpstr>活動実施項目一覧表</vt:lpstr>
      <vt:lpstr>【選択肢】</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H3.構成員一覧の分類_農業者以外団体</vt:lpstr>
      <vt:lpstr>Ｉ.金銭出納簿の区分</vt:lpstr>
      <vt:lpstr>Ｊ.金銭出納簿の収支の分類</vt:lpstr>
      <vt:lpstr>K.農村環境保全活動</vt:lpstr>
      <vt:lpstr>L.増進活動</vt:lpstr>
      <vt:lpstr>M.長寿命化</vt:lpstr>
      <vt:lpstr>【選択肢】!Print_Area</vt:lpstr>
      <vt:lpstr>'はじめに（PC）'!Print_Area</vt:lpstr>
      <vt:lpstr>活動記録!Print_Area</vt:lpstr>
      <vt:lpstr>'活動記録 記入例'!Print_Area</vt:lpstr>
      <vt:lpstr>活動実施項目一覧表!Print_Area</vt:lpstr>
      <vt:lpstr>報告書!Print_Area</vt:lpstr>
      <vt:lpstr>'様式第1-1号'!Print_Area</vt:lpstr>
      <vt:lpstr>'様式第1-2号'!Print_Area</vt:lpstr>
      <vt:lpstr>'様式第1-3号'!Print_Area</vt:lpstr>
      <vt:lpstr>活動記録!Print_Titles</vt:lpstr>
      <vt:lpstr>'活動記録 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marugoto</dc:creator>
  <cp:lastModifiedBy>cj10n0639</cp:lastModifiedBy>
  <cp:lastPrinted>2022-05-16T01:34:35Z</cp:lastPrinted>
  <dcterms:created xsi:type="dcterms:W3CDTF">2018-10-11T11:14:30Z</dcterms:created>
  <dcterms:modified xsi:type="dcterms:W3CDTF">2022-06-23T07:21:35Z</dcterms:modified>
</cp:coreProperties>
</file>